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08" windowWidth="12120" windowHeight="9120" tabRatio="661" activeTab="0"/>
  </bookViews>
  <sheets>
    <sheet name="Summary" sheetId="1" r:id="rId1"/>
    <sheet name="B0 General Items" sheetId="2" r:id="rId2"/>
    <sheet name="B1 Chinaman's Beach" sheetId="3" r:id="rId3"/>
    <sheet name="B2 Blue Holes" sheetId="4" r:id="rId4"/>
    <sheet name="B3 Jacques Point" sheetId="5" r:id="rId5"/>
    <sheet name="B4 Red Bluff Beach Access" sheetId="6" r:id="rId6"/>
  </sheets>
  <definedNames>
    <definedName name="_xlnm._FilterDatabase" localSheetId="2" hidden="1">'B1 Chinaman''s Beach'!$A$24:$F$155</definedName>
    <definedName name="_xlnm._FilterDatabase" localSheetId="3" hidden="1">'B2 Blue Holes'!$A$24:$F$149</definedName>
    <definedName name="_xlnm._FilterDatabase" localSheetId="4" hidden="1">'B3 Jacques Point'!$A$24:$F$125</definedName>
    <definedName name="_xlnm._FilterDatabase" localSheetId="5" hidden="1">'B4 Red Bluff Beach Access'!$A$24:$F$50</definedName>
    <definedName name="_xlnm.Print_Area" localSheetId="1">'B0 General Items'!$A$1:$F$83</definedName>
    <definedName name="_xlnm.Print_Area" localSheetId="2">'B1 Chinaman''s Beach'!$A$1:$F$155</definedName>
    <definedName name="_xlnm.Print_Area" localSheetId="3">'B2 Blue Holes'!$A$1:$F$148</definedName>
    <definedName name="_xlnm.Print_Area" localSheetId="4">'B3 Jacques Point'!$A$1:$F$128</definedName>
    <definedName name="_xlnm.Print_Area" localSheetId="5">'B4 Red Bluff Beach Access'!$A$1:$F$53</definedName>
    <definedName name="_xlnm.Print_Area" localSheetId="0">'Summary'!$A$1:$E$39</definedName>
    <definedName name="_xlnm.Print_Titles" localSheetId="1">'B0 General Items'!$23:$25</definedName>
    <definedName name="_xlnm.Print_Titles" localSheetId="2">'B1 Chinaman''s Beach'!$23:$24</definedName>
    <definedName name="_xlnm.Print_Titles" localSheetId="3">'B2 Blue Holes'!$23:$24</definedName>
    <definedName name="_xlnm.Print_Titles" localSheetId="4">'B3 Jacques Point'!$23:$24</definedName>
    <definedName name="_xlnm.Print_Titles" localSheetId="5">'B4 Red Bluff Beach Access'!$23:$24</definedName>
    <definedName name="Z_3A53DD1D_D25D_422E_8B9F_6A28BF100F71_.wvu.PrintArea" localSheetId="1" hidden="1">'B0 General Items'!$A$20:$F$115</definedName>
    <definedName name="Z_3A53DD1D_D25D_422E_8B9F_6A28BF100F71_.wvu.PrintArea" localSheetId="2" hidden="1">'B1 Chinaman''s Beach'!$A$1:$F$155</definedName>
    <definedName name="Z_3A53DD1D_D25D_422E_8B9F_6A28BF100F71_.wvu.PrintArea" localSheetId="3" hidden="1">'B2 Blue Holes'!$A$1:$F$149</definedName>
    <definedName name="Z_3A53DD1D_D25D_422E_8B9F_6A28BF100F71_.wvu.PrintArea" localSheetId="4" hidden="1">'B3 Jacques Point'!$A$1:$F$125</definedName>
    <definedName name="Z_3A53DD1D_D25D_422E_8B9F_6A28BF100F71_.wvu.PrintArea" localSheetId="5" hidden="1">'B4 Red Bluff Beach Access'!$A$1:$F$50</definedName>
    <definedName name="Z_3A53DD1D_D25D_422E_8B9F_6A28BF100F71_.wvu.PrintArea" localSheetId="0" hidden="1">'Summary'!$A$1:$E$30</definedName>
    <definedName name="Z_3A53DD1D_D25D_422E_8B9F_6A28BF100F71_.wvu.PrintTitles" localSheetId="1" hidden="1">'B0 General Items'!$23:$25</definedName>
    <definedName name="Z_3A53DD1D_D25D_422E_8B9F_6A28BF100F71_.wvu.PrintTitles" localSheetId="2" hidden="1">'B1 Chinaman''s Beach'!$23:$24</definedName>
    <definedName name="Z_3A53DD1D_D25D_422E_8B9F_6A28BF100F71_.wvu.PrintTitles" localSheetId="3" hidden="1">'B2 Blue Holes'!$23:$24</definedName>
    <definedName name="Z_3A53DD1D_D25D_422E_8B9F_6A28BF100F71_.wvu.PrintTitles" localSheetId="4" hidden="1">'B3 Jacques Point'!$23:$24</definedName>
    <definedName name="Z_3A53DD1D_D25D_422E_8B9F_6A28BF100F71_.wvu.PrintTitles" localSheetId="5" hidden="1">'B4 Red Bluff Beach Access'!$23:$24</definedName>
  </definedNames>
  <calcPr fullCalcOnLoad="1"/>
</workbook>
</file>

<file path=xl/sharedStrings.xml><?xml version="1.0" encoding="utf-8"?>
<sst xmlns="http://schemas.openxmlformats.org/spreadsheetml/2006/main" count="622" uniqueCount="398">
  <si>
    <t>Description</t>
  </si>
  <si>
    <t>Unit</t>
  </si>
  <si>
    <t>Qty</t>
  </si>
  <si>
    <t>Rate</t>
  </si>
  <si>
    <t>Amount</t>
  </si>
  <si>
    <t>Item</t>
  </si>
  <si>
    <t>To Summary</t>
  </si>
  <si>
    <t>m</t>
  </si>
  <si>
    <t>BASECOURSE</t>
  </si>
  <si>
    <t>No.</t>
  </si>
  <si>
    <t>TOTAL OF TENDER</t>
  </si>
  <si>
    <t>ESTIMATED GST PAYABLE</t>
  </si>
  <si>
    <t>GST EXCLUSIVE AMOUNT</t>
  </si>
  <si>
    <t>BOLLARDS</t>
  </si>
  <si>
    <t>SURFACE DRAINS AND LEVEES</t>
  </si>
  <si>
    <t>Contractors Site Facilities</t>
  </si>
  <si>
    <t>Survey information, control and setting out of the works</t>
  </si>
  <si>
    <t>Provision of Contractor's site facilities</t>
  </si>
  <si>
    <t>Maintenance of Contractor's site facilities</t>
  </si>
  <si>
    <t>Removal of Contractor's site facilities</t>
  </si>
  <si>
    <t>Liaison, programming, location and protection of utilities and services</t>
  </si>
  <si>
    <t>Traffic control devices</t>
  </si>
  <si>
    <t>Traffic controllers</t>
  </si>
  <si>
    <t>Contractor's superintendence during the execution of the Works</t>
  </si>
  <si>
    <t>Insurances in accordance with the General Conditions of Contract</t>
  </si>
  <si>
    <t>All charges, costs and obligations relating to the General Conditions of Contract not provided for elsewhere</t>
  </si>
  <si>
    <t>All charges, costs and obligations relating to the Special Conditions of Contract not provided for elsewhere</t>
  </si>
  <si>
    <t>EARTHWORKS</t>
  </si>
  <si>
    <t>DRAINAGE</t>
  </si>
  <si>
    <t>MISCELLANEOUS</t>
  </si>
  <si>
    <t>m²</t>
  </si>
  <si>
    <t>m³</t>
  </si>
  <si>
    <t>Provision of access for others to undertake works</t>
  </si>
  <si>
    <t>OTHER DRAINAGE STRUCTURES</t>
  </si>
  <si>
    <t>Vegetation clearing</t>
  </si>
  <si>
    <t>Contractor's Plant</t>
  </si>
  <si>
    <t>Mobilisation and demobilisation of Contractor’s plant</t>
  </si>
  <si>
    <t>Construction, maintenance and removal of sidetracks, access tracks, temporary driving surfaces and temporary pedestrian accesses</t>
  </si>
  <si>
    <t>item</t>
  </si>
  <si>
    <t>Clearing sand off road</t>
  </si>
  <si>
    <t>Barrier kerb</t>
  </si>
  <si>
    <t>Line type solid line</t>
  </si>
  <si>
    <t>Concrete infill between blinding layer and limestone blocks to achieve flat stepped surface (estimated less than 50m3)</t>
  </si>
  <si>
    <t>ROCK REVETMENT</t>
  </si>
  <si>
    <t>Clearing sand off pavement</t>
  </si>
  <si>
    <t>Texcel 1200R geotextile</t>
  </si>
  <si>
    <t>Concrete kerb ramps</t>
  </si>
  <si>
    <t>RETAINING WALL DRAINAGE</t>
  </si>
  <si>
    <t>Geotextile BIDIM U34 300mm</t>
  </si>
  <si>
    <t>RECONSTITUTED LIMESTONE RETAINING WALLS</t>
  </si>
  <si>
    <t>Weephole at 3m CRS - piping 50mm PVC</t>
  </si>
  <si>
    <t>Reinstate gravel carpark</t>
  </si>
  <si>
    <t>Subgrade preparation and compaction to 93% MMDD (300 depth min)</t>
  </si>
  <si>
    <t>Excavate to design levels</t>
  </si>
  <si>
    <t>PRIME</t>
  </si>
  <si>
    <t>Embankment fill</t>
  </si>
  <si>
    <t>Kerb ramp and footpath to fishing platform</t>
  </si>
  <si>
    <t>Geotextile BIDIM U34 subsoil drain behind retaining wall</t>
  </si>
  <si>
    <t>Concrete wheel stops</t>
  </si>
  <si>
    <t>Clearing vegetation encroaching on footpath</t>
  </si>
  <si>
    <t>B0 - GENERAL ITEMS</t>
  </si>
  <si>
    <t>B1.2.1</t>
  </si>
  <si>
    <t>B1.2.3</t>
  </si>
  <si>
    <t>B1.3.1</t>
  </si>
  <si>
    <t>B1.3.2</t>
  </si>
  <si>
    <t>B2.2.1</t>
  </si>
  <si>
    <t>B2.2.2</t>
  </si>
  <si>
    <t>B2.3.1</t>
  </si>
  <si>
    <t>B2.3.2</t>
  </si>
  <si>
    <t>B2.5.1</t>
  </si>
  <si>
    <t>BITUMEN SEAL</t>
  </si>
  <si>
    <t>B3 - JACQUES POINT</t>
  </si>
  <si>
    <t>B3.2.1</t>
  </si>
  <si>
    <t>B3.2.2</t>
  </si>
  <si>
    <t>B3.3.1</t>
  </si>
  <si>
    <t>B0.3.1</t>
  </si>
  <si>
    <t>B0.2.2</t>
  </si>
  <si>
    <t>B0.2.3</t>
  </si>
  <si>
    <t>B0.2.4</t>
  </si>
  <si>
    <t>B4.2.1</t>
  </si>
  <si>
    <t>B4.3.1</t>
  </si>
  <si>
    <t>Approximate excavation for retaining wall</t>
  </si>
  <si>
    <t xml:space="preserve">Semi-mountable kerb </t>
  </si>
  <si>
    <t xml:space="preserve">Backfill to design/ subgrade level </t>
  </si>
  <si>
    <t>Excavation to subgrade levels</t>
  </si>
  <si>
    <t>Respread excess cut as directed on site by superintendent</t>
  </si>
  <si>
    <t xml:space="preserve"> Weephole at 3m CRS - piping 50mm PVC</t>
  </si>
  <si>
    <t>B0 - GENERAL ITEMS FOR COASTAL WORKS PACKAGE</t>
  </si>
  <si>
    <t>B1 - CHINAMAN'S BEACH</t>
  </si>
  <si>
    <t>B4 - RED BLUFF BEACH ACCESS</t>
  </si>
  <si>
    <t>B0.1</t>
  </si>
  <si>
    <t>B0.1.1</t>
  </si>
  <si>
    <t>Approx 1m high Weldlok handrail along retaining wall</t>
  </si>
  <si>
    <t>Placement of limestone interlocking blocks varying sizes</t>
  </si>
  <si>
    <t>100mm thick gravel basescourse compacted to 95% MMDD</t>
  </si>
  <si>
    <t>CONDITIONS OF CONTRACT</t>
  </si>
  <si>
    <t>B0.1.2</t>
  </si>
  <si>
    <t>B0.2</t>
  </si>
  <si>
    <t>B0.1.2.1</t>
  </si>
  <si>
    <t>B0.1.1.1</t>
  </si>
  <si>
    <t>B0.1.1.2</t>
  </si>
  <si>
    <t>B0.1.1.3</t>
  </si>
  <si>
    <t>GENERAL CONDITIONS OF CONTRACT</t>
  </si>
  <si>
    <t>SPECIAL CONDITIONS OF CONTRACT</t>
  </si>
  <si>
    <t>Traffic management plan</t>
  </si>
  <si>
    <t>B0.3</t>
  </si>
  <si>
    <t>MANAGEMENT REQUIREMENTS</t>
  </si>
  <si>
    <t>B0.3.1.1</t>
  </si>
  <si>
    <t>B0.3.1.2</t>
  </si>
  <si>
    <t>B0.3.1.3</t>
  </si>
  <si>
    <t>B0.3.1.4</t>
  </si>
  <si>
    <t>B0.3.2</t>
  </si>
  <si>
    <t>B0.3.2.1</t>
  </si>
  <si>
    <t>TRAFFIC</t>
  </si>
  <si>
    <t>QUALITY, SAFETY AND ENVIRONMENTAL MANAGEMENT</t>
  </si>
  <si>
    <t xml:space="preserve">Quality, safety and environmental management, including plans </t>
  </si>
  <si>
    <t>GENERAL REQUIREMENTS</t>
  </si>
  <si>
    <t>DESCRIPTION OF WORKS</t>
  </si>
  <si>
    <t>B0.2.1</t>
  </si>
  <si>
    <t>B0.2.1.1</t>
  </si>
  <si>
    <t>B0.2.2.1</t>
  </si>
  <si>
    <t>SURVEY INFORMATION</t>
  </si>
  <si>
    <t>B0.2.3.1</t>
  </si>
  <si>
    <t>B0.2.3.2</t>
  </si>
  <si>
    <t>B0.2.3.3</t>
  </si>
  <si>
    <t>B0.2.3.4</t>
  </si>
  <si>
    <t>B0.2.4.1</t>
  </si>
  <si>
    <t>UTILITIES AND SERVICES</t>
  </si>
  <si>
    <t>SITE FACILITIES</t>
  </si>
  <si>
    <t>Rate Only</t>
  </si>
  <si>
    <t>B4.1</t>
  </si>
  <si>
    <t>B4.2</t>
  </si>
  <si>
    <t>B4.3</t>
  </si>
  <si>
    <t>B4.1.1</t>
  </si>
  <si>
    <t>B4.1.1.1</t>
  </si>
  <si>
    <t>B4.1.1.2</t>
  </si>
  <si>
    <t>VEGETATION CLEARING AND DEMOLITION</t>
  </si>
  <si>
    <t>B4.2.1.1</t>
  </si>
  <si>
    <t>B4.2.2.2</t>
  </si>
  <si>
    <t>PAVEMENT &amp; SURFACING</t>
  </si>
  <si>
    <t>PAVEMENTS</t>
  </si>
  <si>
    <t>FENCING</t>
  </si>
  <si>
    <t>B4.3.1.1</t>
  </si>
  <si>
    <t>B1.1</t>
  </si>
  <si>
    <t>B1.2</t>
  </si>
  <si>
    <t>B1.3</t>
  </si>
  <si>
    <t>B1.1.1</t>
  </si>
  <si>
    <t>B1.1.1.1</t>
  </si>
  <si>
    <t>B1.1.1.2</t>
  </si>
  <si>
    <t>B1.1.1.3</t>
  </si>
  <si>
    <t>B1.1.2</t>
  </si>
  <si>
    <t>B1.1.2.1</t>
  </si>
  <si>
    <t>B1.1.2.2</t>
  </si>
  <si>
    <t>B1.1.2.3</t>
  </si>
  <si>
    <t>B1.2.3.1</t>
  </si>
  <si>
    <t>B1.2.3.2</t>
  </si>
  <si>
    <t>KERBING</t>
  </si>
  <si>
    <t>SUBSOIL DRAINS</t>
  </si>
  <si>
    <t>B1.3.1.1</t>
  </si>
  <si>
    <t>B1.3.2.1</t>
  </si>
  <si>
    <t>B1.3.2.2</t>
  </si>
  <si>
    <t>B1.3.2.3</t>
  </si>
  <si>
    <t>B1.4</t>
  </si>
  <si>
    <t>TRAFFIC FACILITIES</t>
  </si>
  <si>
    <t>B1.4.1</t>
  </si>
  <si>
    <t>B1.4.1.1</t>
  </si>
  <si>
    <t>B1.4.2</t>
  </si>
  <si>
    <t>B1.4.2.1</t>
  </si>
  <si>
    <t>B1.4.2.2</t>
  </si>
  <si>
    <t>B1.4.2.3</t>
  </si>
  <si>
    <t>B1.4.3</t>
  </si>
  <si>
    <t>B1.4.3.1</t>
  </si>
  <si>
    <t>B1.4.3.2</t>
  </si>
  <si>
    <t>B1.5</t>
  </si>
  <si>
    <t>B1.5.1</t>
  </si>
  <si>
    <t>B1.5.1.1</t>
  </si>
  <si>
    <t>B1.5.1.2</t>
  </si>
  <si>
    <t>B1.5.2</t>
  </si>
  <si>
    <t>B1.5.2.1</t>
  </si>
  <si>
    <t>B1.5.3</t>
  </si>
  <si>
    <t>B1.5.3.1</t>
  </si>
  <si>
    <t>B1.5.3.2</t>
  </si>
  <si>
    <t>B1.5.3.3</t>
  </si>
  <si>
    <t>B1.5.4</t>
  </si>
  <si>
    <t>B1.5.4.1</t>
  </si>
  <si>
    <t>B1.5.4.2</t>
  </si>
  <si>
    <t>B1.5.4.3</t>
  </si>
  <si>
    <t>B1.5.4.4</t>
  </si>
  <si>
    <t>BITUMINOUS SURFACING</t>
  </si>
  <si>
    <t>B2.1</t>
  </si>
  <si>
    <t>B2.2</t>
  </si>
  <si>
    <t>B2.3</t>
  </si>
  <si>
    <t>B2.5</t>
  </si>
  <si>
    <t>B2.1.1</t>
  </si>
  <si>
    <t>B2.1.1.1</t>
  </si>
  <si>
    <t>B2.1.2</t>
  </si>
  <si>
    <t>B2.1.2.1</t>
  </si>
  <si>
    <t>B2.1.2.2</t>
  </si>
  <si>
    <t>B2.1.2.3</t>
  </si>
  <si>
    <t>B2.1.2.4</t>
  </si>
  <si>
    <t>B2.1.3</t>
  </si>
  <si>
    <t>B2.1.3.1</t>
  </si>
  <si>
    <t>B2.2.1.1</t>
  </si>
  <si>
    <t>B2.2.2.1</t>
  </si>
  <si>
    <t>B2.3.1.2</t>
  </si>
  <si>
    <t>B2.3.2.1</t>
  </si>
  <si>
    <t>B2.3.2.2</t>
  </si>
  <si>
    <t>B2.3.2.3</t>
  </si>
  <si>
    <t>B2.4</t>
  </si>
  <si>
    <t>B2.4.1</t>
  </si>
  <si>
    <t>B2.4.1.1</t>
  </si>
  <si>
    <t>B2.4.2</t>
  </si>
  <si>
    <t>B2.4.2.1</t>
  </si>
  <si>
    <t>B2.5.1.1</t>
  </si>
  <si>
    <t>B2.5.1.2</t>
  </si>
  <si>
    <t>B2.5.2</t>
  </si>
  <si>
    <t>B2.5.2.1</t>
  </si>
  <si>
    <t>B2.5.2.2</t>
  </si>
  <si>
    <t>B2.5.2.3</t>
  </si>
  <si>
    <t>B2.5.2.4</t>
  </si>
  <si>
    <t>B2.5.3</t>
  </si>
  <si>
    <t>B2.5.3.1</t>
  </si>
  <si>
    <t>B2.5.3.2</t>
  </si>
  <si>
    <t>B2.5.4</t>
  </si>
  <si>
    <t>B2.5.4.1</t>
  </si>
  <si>
    <t>B2.5.4.2</t>
  </si>
  <si>
    <t>B2.5.4.3</t>
  </si>
  <si>
    <t>B2.5.4.4</t>
  </si>
  <si>
    <t>B2.5.4.5</t>
  </si>
  <si>
    <t>B2.5.4.6</t>
  </si>
  <si>
    <t>LANDSCAPING AND REVEGETATION / REVEGETATION / REHABILITATION OF DISTURBED AREAS</t>
  </si>
  <si>
    <t>SIGNS</t>
  </si>
  <si>
    <t>PAVEMENT MARKING</t>
  </si>
  <si>
    <t>CONCRETE - GENERAL WORKS</t>
  </si>
  <si>
    <t>FENCING AND HANDRAILS</t>
  </si>
  <si>
    <t>RETAINING STRUCTURES</t>
  </si>
  <si>
    <t>B3.1</t>
  </si>
  <si>
    <t>B3.2</t>
  </si>
  <si>
    <t>B3.3</t>
  </si>
  <si>
    <t>B3.1.1</t>
  </si>
  <si>
    <t>B3.1.1.1</t>
  </si>
  <si>
    <t>B3.1.1.2</t>
  </si>
  <si>
    <t>B3.1.2</t>
  </si>
  <si>
    <t>B3.1.2.1</t>
  </si>
  <si>
    <t>B3.1.2.2</t>
  </si>
  <si>
    <t>B3.1.2.3</t>
  </si>
  <si>
    <t>B3.3.1.1</t>
  </si>
  <si>
    <t>B3.1.3</t>
  </si>
  <si>
    <t>B3.1.3.1</t>
  </si>
  <si>
    <t>B3.2.1.1</t>
  </si>
  <si>
    <t>B3.2.1.2</t>
  </si>
  <si>
    <t>B3.2.2.1</t>
  </si>
  <si>
    <t>B3.2.3</t>
  </si>
  <si>
    <t>B3.2.3.1</t>
  </si>
  <si>
    <t>B3.4</t>
  </si>
  <si>
    <t>B3.4.1</t>
  </si>
  <si>
    <t>B3.4.1.1</t>
  </si>
  <si>
    <t>B3.4.1.2</t>
  </si>
  <si>
    <t>B3.4.1.3</t>
  </si>
  <si>
    <t>B3.4.1.4</t>
  </si>
  <si>
    <t>B3.4.1.5</t>
  </si>
  <si>
    <t>B3.4.1.6</t>
  </si>
  <si>
    <t>B3.4.1.7</t>
  </si>
  <si>
    <t>B3.4.2</t>
  </si>
  <si>
    <t>B3.4.2.1</t>
  </si>
  <si>
    <t>B3.4.2.2</t>
  </si>
  <si>
    <t>B3.4.2.3</t>
  </si>
  <si>
    <t>B3.4.3</t>
  </si>
  <si>
    <t>B3.4.3.1</t>
  </si>
  <si>
    <t>B3.4.3.2</t>
  </si>
  <si>
    <t>B3.4.3.3</t>
  </si>
  <si>
    <t>B3.4.3.4</t>
  </si>
  <si>
    <t>FENCING &amp; HANDRAILS</t>
  </si>
  <si>
    <t>B1.2.1.1</t>
  </si>
  <si>
    <t>B1.2.1.2</t>
  </si>
  <si>
    <t>B1.2.1.3</t>
  </si>
  <si>
    <t>B1.2.1.4</t>
  </si>
  <si>
    <t>B1.2.1.5</t>
  </si>
  <si>
    <t>Removal and disposal of damaged pavement (depth varies), including saw cutting of existing seal</t>
  </si>
  <si>
    <t xml:space="preserve">Backfill behind retaining wall to subgrade/design level </t>
  </si>
  <si>
    <t>Line type solid line (parking bays)</t>
  </si>
  <si>
    <t>Shared area marking adjacent to diasability parking bay</t>
  </si>
  <si>
    <t>Disabled parking bay symbol</t>
  </si>
  <si>
    <t>Reconstruct min. 2.5m wide and 100mm thick laterite gravel footpath (adjacent to retaining wall)</t>
  </si>
  <si>
    <t>Reconstruct min. 2.0m wide and 100mm thick laterite gravel footpath (left hand side of access road)</t>
  </si>
  <si>
    <t>GRAVEL CARPARK</t>
  </si>
  <si>
    <t>GRAVEL FOOTPATHS</t>
  </si>
  <si>
    <t>B1.1.1.5</t>
  </si>
  <si>
    <t>Removal of damaged concrete kerbs, ramp and stairs, pine logs and other debris (excludes pavement)</t>
  </si>
  <si>
    <t>1200Ø x 1200 Deep soakwell with concrete cover and wave grate</t>
  </si>
  <si>
    <t>1050Ø Concrete liner with concrete cover and wave grate</t>
  </si>
  <si>
    <r>
      <t>200mm Thick gravel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basecourse for road and carpark compacted to 98% MMDD</t>
    </r>
  </si>
  <si>
    <t>Hot applied cutback bitumen prime seal, BAR 1.2 l/m²</t>
  </si>
  <si>
    <t>Blinding concrete min. 50mm thick on soft rock or compacted subgrade</t>
  </si>
  <si>
    <t xml:space="preserve">Placement of limestone retaining blocks 350Wx350Hx1000L </t>
  </si>
  <si>
    <t>B1.5.4.5</t>
  </si>
  <si>
    <t>B1.5.4.6</t>
  </si>
  <si>
    <t>115Ø  CHS in ground shared area bollard 1300mm high (1650mm total length) with 450Ø concrete footing (disabled parking bay)</t>
  </si>
  <si>
    <t>B1.3.3</t>
  </si>
  <si>
    <t>B1.3.4</t>
  </si>
  <si>
    <t>B1.3.3.1</t>
  </si>
  <si>
    <t>B1.3.4.1</t>
  </si>
  <si>
    <t>B1.3.4.2</t>
  </si>
  <si>
    <t>B2.1.1.2</t>
  </si>
  <si>
    <t>B2.1.1.3</t>
  </si>
  <si>
    <t>B2.1.1.4</t>
  </si>
  <si>
    <r>
      <t>200mm Thick gravel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basecourse carpark to 98% MMDD</t>
    </r>
  </si>
  <si>
    <t>100 mm Thick concrete footpath along retaining wall</t>
  </si>
  <si>
    <t>Placement of Limestone retaining blocks 350Wx350Hx1000L (0.72m high and 0.72m wide wall)</t>
  </si>
  <si>
    <t>Second coat seal with BAR (litres/m²)  and 7mm aggregate</t>
  </si>
  <si>
    <t xml:space="preserve">Installation of signage including footings, posts and signs </t>
  </si>
  <si>
    <t>PS</t>
  </si>
  <si>
    <t>Rate only</t>
  </si>
  <si>
    <t>Reconstruction of drainage sump and swale</t>
  </si>
  <si>
    <t>Fill to design/subgrade</t>
  </si>
  <si>
    <t>200mm Thick gravel basescourse compacted to 98% MMDD</t>
  </si>
  <si>
    <t>GRAVEL FOOTPATH</t>
  </si>
  <si>
    <t>B3.2.4</t>
  </si>
  <si>
    <t>B3.2.4.1</t>
  </si>
  <si>
    <t>115Ø CHS in ground shared area bollard 1300mm high (1650mm total length) with 450Ø concrete footing (disabled parking bay)</t>
  </si>
  <si>
    <t>H4 treated pine log dome top (length excludes spacing)</t>
  </si>
  <si>
    <t>B3.3.2</t>
  </si>
  <si>
    <t>B3.3.2.1</t>
  </si>
  <si>
    <t xml:space="preserve">Limestone staircase(2.5m wide and 4m long) with Weldlok handrail cored into staircase, </t>
  </si>
  <si>
    <t>Northampton Disaster Recovery Works - AGRN965</t>
  </si>
  <si>
    <t>GHD Project No. 12596020</t>
  </si>
  <si>
    <t>Seperable Portion B:  Kalbarri Coastal Works Package</t>
  </si>
  <si>
    <t>B2 - BLUE HOLES</t>
  </si>
  <si>
    <t>B1.1.1.4</t>
  </si>
  <si>
    <t>Installation of signage including footings, posts and signs (Provisional Sum)</t>
  </si>
  <si>
    <t>B1.5.1.3</t>
  </si>
  <si>
    <t>Supply and install Replas picnic tables with benches in each shelter (2 sets per shelter)</t>
  </si>
  <si>
    <t>Reinstate safe beach access to western side of peninsula (near lookout point) (Provisional Sum)</t>
  </si>
  <si>
    <t>Shelter approx 13m by 8m including concrete base slab</t>
  </si>
  <si>
    <t>Repair existing pine log fencing with wire along red asphalt footpath to lookout point</t>
  </si>
  <si>
    <t>Stockpiled rock to be placed in front of completed block retaining wall. Stockpiling included in item B1.1.1.4.</t>
  </si>
  <si>
    <t>Removal of redundant kerb</t>
  </si>
  <si>
    <t>Subgrade preparation and compaction to 93% MMDD (300 depth min) for all structures including road works, footpaths, shelter, retaining wall and rock revetment.</t>
  </si>
  <si>
    <t>Subgrade preparation and compaction to 93% MMDD (300 depth min) for all structures including road works, footpath, shelter and rock revetment.</t>
  </si>
  <si>
    <t>Reinstate emergency beach access (gravel) adjacent to Mason's shelter</t>
  </si>
  <si>
    <t>Subgrade preparation and compaction to 93% MMDD (300 depth min) for road works and footpaths.</t>
  </si>
  <si>
    <t>Supply and install DN90PVC-U SN4 stormwater drainage pipe with 0.5m cover and outlet through retaining wall, cut flush with retaining wall (4x outlets)</t>
  </si>
  <si>
    <t>Suitable rock remaining on-site from the damaged rock wall to be recovered and stockpiled</t>
  </si>
  <si>
    <t>B2.4.2.2</t>
  </si>
  <si>
    <t>B2.4.2.3</t>
  </si>
  <si>
    <t>B2.5.1.3</t>
  </si>
  <si>
    <t>Supply and install Replas picnic tables with benches in shelter (2 sets per shelter)</t>
  </si>
  <si>
    <t>100 mm Thick concrete footpath adjacent to shelter</t>
  </si>
  <si>
    <t>Replas stair access to beach: handrails, decking and framing. H4 treated pine posts in concrete footings. Supply and install complete over rock revetment.</t>
  </si>
  <si>
    <t>Shelter to be reconstructed in new location approx 4m by 9m (excludes picnic tables and concrete floor slab)</t>
  </si>
  <si>
    <t>100 mm Thick concrete floor slab to shelter area with reinforcement</t>
  </si>
  <si>
    <t>Sandstone or granite core</t>
  </si>
  <si>
    <t>Tumblagooda Sandstone armour</t>
  </si>
  <si>
    <t>Sandstone or granite rock core</t>
  </si>
  <si>
    <t>Tumblagooda Sanstone armour rock (outer layer)</t>
  </si>
  <si>
    <t>Granite armour rock (inner layer)</t>
  </si>
  <si>
    <t>B2.5.2.5</t>
  </si>
  <si>
    <t>Concrete in-line kerb ramp (northern end of car park)</t>
  </si>
  <si>
    <t>RETAINING STRUCTURES  (Supplied and fully installed)</t>
  </si>
  <si>
    <t>Removal of damaged pine log posts and fencing</t>
  </si>
  <si>
    <t>Repair existing pine log fencing with ringlock wire at beach accesses</t>
  </si>
  <si>
    <t>B2.4.3</t>
  </si>
  <si>
    <t>B2.4.3.1</t>
  </si>
  <si>
    <t>Removal of damaged concrete ramp and stairs, pine logs, signs and other debris</t>
  </si>
  <si>
    <t>Jute matting with selected vegetation planting behind retaining wall</t>
  </si>
  <si>
    <t>Medium grade and tidy up gravel access road, including upper carpark</t>
  </si>
  <si>
    <t>ASPHALT FOOTPATH</t>
  </si>
  <si>
    <t>1m High H4 treated timber posts and rail fencing with ringlock wire size 7/90/30 long revetment wall and lower carpark</t>
  </si>
  <si>
    <t>Repair existing pine log with wire fencing at beach access from upper carpark</t>
  </si>
  <si>
    <t>Approx 1m high Weldlok handrail along disability ramp (asphalt footpath)</t>
  </si>
  <si>
    <t>Reintsate gravel pedestrian beach access from upper gravel carpark to the beach (exluding fencing, fencing included in item B3.4.2.2)</t>
  </si>
  <si>
    <t>Construct timber stairs (2 rises) and rock steps (approx 3 steps) providing access from Mason's shelter to the emergency vehicle access</t>
  </si>
  <si>
    <t>B3.4.1.8</t>
  </si>
  <si>
    <t>Jute matting  with selected vegetation planting behind rock revetment</t>
  </si>
  <si>
    <t>B3.3.2.2</t>
  </si>
  <si>
    <t>H4 treated timber bollards with domed top</t>
  </si>
  <si>
    <t>30mm AC10 red oxide asphalt footpath from disabled parking bay to Masons shelter, 3m wide</t>
  </si>
  <si>
    <t>Relocate boulders at carpark (near Mason's shelter)</t>
  </si>
  <si>
    <t>Reinstate Mason's Shelter (Provisional Sum)</t>
  </si>
  <si>
    <t>B3.4.1.9</t>
  </si>
  <si>
    <t>B3.4.1.10</t>
  </si>
  <si>
    <t>B3.4.1.11</t>
  </si>
  <si>
    <t>Rev: B</t>
  </si>
  <si>
    <t>1.5m c/c 225Ø H4 treated timber bollards with domed top at future carpark adjacent to retaining wall</t>
  </si>
  <si>
    <t>First coat seal with BAR (litres/m²) and 10mm aggregate</t>
  </si>
  <si>
    <t>B2.5.1.4</t>
  </si>
  <si>
    <t>100mm Thick gravel footpath along retaining wall 3m wide compacted to 98% MMDD</t>
  </si>
  <si>
    <t>B3.4.2.4</t>
  </si>
  <si>
    <t>200 x 75 H4 treated edge board along edge of foothpath, including 170Ø x 800mm long retaining post located at the midpoint between post (2.4m c/c )</t>
  </si>
  <si>
    <t>1m high H4 treated timber posts and rail fencing with ringlock wire size 7/90/30 at lower unsealed carpark making allowance for 3 beach access points</t>
  </si>
  <si>
    <t>1m High H4 treated timber posts and rail fencing with ringlock wire size 7/90/30 along rock revetment and car park edges</t>
  </si>
  <si>
    <t>115Ø  CHS in ground shared area bollard 1300mm high (1650mm total length) with 450Ø concrete footing (disabled parking bays and ramp)</t>
  </si>
  <si>
    <t>Reconstruct damaged 9.0m x 4.0 m shelter (beach level - location and orientation to be confirmed on site as directed by the superintendent)</t>
  </si>
  <si>
    <t>Tactile ground surface indicators (TGSI) at kerb ramps</t>
  </si>
  <si>
    <t>Tactile ground surface indicators (TGSI) at disability ramp</t>
  </si>
  <si>
    <t>Tactile ground surface indicators (TGSI) at kerb ramp</t>
  </si>
  <si>
    <t>B1.5.1.4</t>
  </si>
  <si>
    <t>Date: 08.04.2024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</si>
</sst>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"/>
    <numFmt numFmtId="181" formatCode="#,##0.0_);\(#,##0.0\)"/>
    <numFmt numFmtId="182" formatCode="&quot;$&quot;#,##0.00"/>
    <numFmt numFmtId="183" formatCode="0.0%"/>
    <numFmt numFmtId="184" formatCode="[$-C09]dddd\,\ d\ mmmm\ yyyy"/>
    <numFmt numFmtId="185" formatCode="[$-C09]dd\-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&quot;$&quot;#,##0.00;[Red]&quot;$&quot;#,##0.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38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7" fontId="5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Continuous"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40" fontId="5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/>
    </xf>
    <xf numFmtId="40" fontId="5" fillId="0" borderId="0" xfId="0" applyNumberFormat="1" applyFont="1" applyBorder="1" applyAlignment="1">
      <alignment vertical="top"/>
    </xf>
    <xf numFmtId="40" fontId="10" fillId="0" borderId="0" xfId="0" applyNumberFormat="1" applyFont="1" applyBorder="1" applyAlignment="1">
      <alignment vertical="top"/>
    </xf>
    <xf numFmtId="38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38" fontId="5" fillId="0" borderId="0" xfId="0" applyNumberFormat="1" applyFont="1" applyBorder="1" applyAlignment="1">
      <alignment vertical="top"/>
    </xf>
    <xf numFmtId="37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37" fontId="5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Continuous" vertical="top"/>
    </xf>
    <xf numFmtId="0" fontId="9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/>
    </xf>
    <xf numFmtId="167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37" fontId="5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67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5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167" fontId="57" fillId="0" borderId="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37" fontId="5" fillId="33" borderId="10" xfId="0" applyNumberFormat="1" applyFont="1" applyFill="1" applyBorder="1" applyAlignment="1">
      <alignment vertical="top"/>
    </xf>
    <xf numFmtId="167" fontId="5" fillId="33" borderId="10" xfId="0" applyNumberFormat="1" applyFont="1" applyFill="1" applyBorder="1" applyAlignment="1">
      <alignment vertical="top"/>
    </xf>
    <xf numFmtId="0" fontId="52" fillId="0" borderId="0" xfId="0" applyFont="1" applyFill="1" applyAlignment="1">
      <alignment vertical="top"/>
    </xf>
    <xf numFmtId="0" fontId="52" fillId="0" borderId="10" xfId="0" applyFont="1" applyFill="1" applyBorder="1" applyAlignment="1">
      <alignment vertical="top" wrapText="1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6" fillId="0" borderId="0" xfId="59" applyFont="1" applyAlignment="1">
      <alignment horizontal="left" vertical="center"/>
      <protection/>
    </xf>
    <xf numFmtId="0" fontId="16" fillId="0" borderId="0" xfId="59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7" fillId="0" borderId="0" xfId="57" applyFont="1" applyAlignment="1">
      <alignment horizontal="left"/>
      <protection/>
    </xf>
    <xf numFmtId="0" fontId="5" fillId="0" borderId="0" xfId="60">
      <alignment/>
      <protection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67" fontId="5" fillId="0" borderId="11" xfId="44" applyFont="1" applyBorder="1" applyAlignment="1">
      <alignment vertical="top"/>
    </xf>
    <xf numFmtId="0" fontId="8" fillId="0" borderId="0" xfId="0" applyFont="1" applyAlignment="1">
      <alignment/>
    </xf>
    <xf numFmtId="167" fontId="5" fillId="0" borderId="0" xfId="44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12" xfId="0" applyFont="1" applyBorder="1" applyAlignment="1">
      <alignment vertical="top"/>
    </xf>
    <xf numFmtId="40" fontId="5" fillId="0" borderId="10" xfId="0" applyNumberFormat="1" applyFont="1" applyBorder="1" applyAlignment="1">
      <alignment vertical="top"/>
    </xf>
    <xf numFmtId="3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167" fontId="5" fillId="0" borderId="13" xfId="0" applyNumberFormat="1" applyFont="1" applyBorder="1" applyAlignment="1">
      <alignment vertical="top"/>
    </xf>
    <xf numFmtId="0" fontId="8" fillId="0" borderId="14" xfId="60" applyFont="1" applyBorder="1" applyAlignment="1">
      <alignment vertical="center"/>
      <protection/>
    </xf>
    <xf numFmtId="0" fontId="6" fillId="0" borderId="15" xfId="0" applyFont="1" applyBorder="1" applyAlignment="1">
      <alignment vertical="top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top"/>
    </xf>
    <xf numFmtId="3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39" fontId="5" fillId="0" borderId="19" xfId="0" applyNumberFormat="1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37" fontId="5" fillId="0" borderId="19" xfId="0" applyNumberFormat="1" applyFont="1" applyBorder="1" applyAlignment="1">
      <alignment vertical="top"/>
    </xf>
    <xf numFmtId="167" fontId="5" fillId="0" borderId="19" xfId="0" applyNumberFormat="1" applyFont="1" applyBorder="1" applyAlignment="1">
      <alignment vertical="top"/>
    </xf>
    <xf numFmtId="39" fontId="5" fillId="0" borderId="20" xfId="0" applyNumberFormat="1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37" fontId="5" fillId="0" borderId="20" xfId="0" applyNumberFormat="1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39" fontId="7" fillId="0" borderId="10" xfId="0" applyNumberFormat="1" applyFont="1" applyBorder="1" applyAlignment="1">
      <alignment vertical="top"/>
    </xf>
    <xf numFmtId="39" fontId="5" fillId="0" borderId="10" xfId="0" applyNumberFormat="1" applyFont="1" applyFill="1" applyBorder="1" applyAlignment="1">
      <alignment vertical="top"/>
    </xf>
    <xf numFmtId="167" fontId="5" fillId="0" borderId="19" xfId="0" applyNumberFormat="1" applyFont="1" applyBorder="1" applyAlignment="1">
      <alignment horizontal="right" vertical="top"/>
    </xf>
    <xf numFmtId="0" fontId="5" fillId="0" borderId="19" xfId="0" applyFont="1" applyBorder="1" applyAlignment="1">
      <alignment vertical="top"/>
    </xf>
    <xf numFmtId="191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167" fontId="57" fillId="0" borderId="10" xfId="0" applyNumberFormat="1" applyFont="1" applyFill="1" applyBorder="1" applyAlignment="1">
      <alignment vertical="top"/>
    </xf>
    <xf numFmtId="39" fontId="5" fillId="33" borderId="10" xfId="0" applyNumberFormat="1" applyFont="1" applyFill="1" applyBorder="1" applyAlignment="1">
      <alignment vertical="top"/>
    </xf>
    <xf numFmtId="37" fontId="5" fillId="0" borderId="10" xfId="0" applyNumberFormat="1" applyFont="1" applyFill="1" applyBorder="1" applyAlignment="1">
      <alignment horizontal="center" vertical="top"/>
    </xf>
    <xf numFmtId="0" fontId="16" fillId="0" borderId="0" xfId="59" applyFont="1" applyAlignment="1">
      <alignment horizontal="left" vertical="center"/>
      <protection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MT Gradco Claim 1 GHD Analysis 2011-03-15" xfId="59"/>
    <cellStyle name="Normal_Progress Claim 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47625</xdr:rowOff>
    </xdr:from>
    <xdr:to>
      <xdr:col>4</xdr:col>
      <xdr:colOff>1009650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76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47"/>
  <sheetViews>
    <sheetView showGridLines="0" tabSelected="1" view="pageBreakPreview" zoomScale="60" zoomScalePageLayoutView="0" workbookViewId="0" topLeftCell="A1">
      <selection activeCell="A6" sqref="A6"/>
    </sheetView>
  </sheetViews>
  <sheetFormatPr defaultColWidth="9.140625" defaultRowHeight="12.75"/>
  <cols>
    <col min="1" max="1" width="4.7109375" style="2" customWidth="1"/>
    <col min="2" max="2" width="3.7109375" style="2" customWidth="1"/>
    <col min="3" max="3" width="48.28125" style="2" customWidth="1"/>
    <col min="4" max="4" width="9.140625" style="2" customWidth="1"/>
    <col min="5" max="5" width="15.8515625" style="2" customWidth="1"/>
    <col min="6" max="16384" width="9.140625" style="2" customWidth="1"/>
  </cols>
  <sheetData>
    <row r="1" spans="1:5" s="38" customFormat="1" ht="18">
      <c r="A1" s="63"/>
      <c r="B1" s="63"/>
      <c r="C1" s="63"/>
      <c r="D1" s="63"/>
      <c r="E1" s="63"/>
    </row>
    <row r="2" spans="1:5" s="38" customFormat="1" ht="18">
      <c r="A2" s="63" t="s">
        <v>324</v>
      </c>
      <c r="B2" s="63"/>
      <c r="C2" s="63"/>
      <c r="D2" s="63"/>
      <c r="E2" s="63"/>
    </row>
    <row r="3" spans="1:5" s="38" customFormat="1" ht="18">
      <c r="A3" s="63"/>
      <c r="B3" s="62"/>
      <c r="C3" s="62"/>
      <c r="D3" s="62"/>
      <c r="E3" s="62"/>
    </row>
    <row r="4" spans="1:5" s="38" customFormat="1" ht="15">
      <c r="A4" s="64" t="s">
        <v>325</v>
      </c>
      <c r="B4" s="65"/>
      <c r="C4" s="66"/>
      <c r="D4" s="66"/>
      <c r="E4" s="66"/>
    </row>
    <row r="5" spans="1:5" s="38" customFormat="1" ht="12.75">
      <c r="A5" s="49" t="s">
        <v>397</v>
      </c>
      <c r="B5" s="49"/>
      <c r="C5" s="49"/>
      <c r="D5" s="49"/>
      <c r="E5" s="49"/>
    </row>
    <row r="6" spans="1:5" s="38" customFormat="1" ht="12.75">
      <c r="A6" s="49" t="s">
        <v>382</v>
      </c>
      <c r="B6" s="32"/>
      <c r="C6" s="10"/>
      <c r="D6" s="6"/>
      <c r="E6" s="6"/>
    </row>
    <row r="7" spans="1:5" s="38" customFormat="1" ht="15">
      <c r="A7" s="73" t="s">
        <v>326</v>
      </c>
      <c r="B7" s="73"/>
      <c r="C7" s="73"/>
      <c r="D7" s="73"/>
      <c r="E7" s="73"/>
    </row>
    <row r="8" spans="1:5" s="38" customFormat="1" ht="12.75" customHeight="1">
      <c r="A8" s="73"/>
      <c r="B8" s="73"/>
      <c r="C8" s="73"/>
      <c r="D8" s="73"/>
      <c r="E8" s="73"/>
    </row>
    <row r="9" spans="1:5" s="38" customFormat="1" ht="12.75" customHeight="1">
      <c r="A9" s="73"/>
      <c r="B9" s="73"/>
      <c r="C9" s="73"/>
      <c r="D9" s="73"/>
      <c r="E9" s="73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ht="12.75">
      <c r="E12" s="34"/>
    </row>
    <row r="13" spans="3:5" ht="12.75">
      <c r="C13" s="34"/>
      <c r="D13" s="34"/>
      <c r="E13" s="34"/>
    </row>
    <row r="14" spans="1:5" ht="12.75">
      <c r="A14" s="6" t="s">
        <v>60</v>
      </c>
      <c r="D14" s="34"/>
      <c r="E14" s="34">
        <f>'B0 General Items'!F82</f>
        <v>0</v>
      </c>
    </row>
    <row r="15" spans="1:5" ht="12.75">
      <c r="A15" s="34"/>
      <c r="D15" s="34"/>
      <c r="E15" s="34"/>
    </row>
    <row r="16" spans="1:5" ht="12.75">
      <c r="A16" s="6" t="s">
        <v>88</v>
      </c>
      <c r="E16" s="34">
        <f>'B1 Chinaman''s Beach'!F154</f>
        <v>5000</v>
      </c>
    </row>
    <row r="17" spans="1:5" ht="12.75">
      <c r="A17" s="6"/>
      <c r="E17" s="34"/>
    </row>
    <row r="18" spans="1:5" ht="12.75">
      <c r="A18" s="6" t="s">
        <v>327</v>
      </c>
      <c r="E18" s="34">
        <f>'B2 Blue Holes'!F147</f>
        <v>1000</v>
      </c>
    </row>
    <row r="19" spans="1:5" ht="12.75">
      <c r="A19" s="6"/>
      <c r="E19" s="34"/>
    </row>
    <row r="20" spans="1:5" ht="12.75">
      <c r="A20" s="6" t="s">
        <v>71</v>
      </c>
      <c r="E20" s="34">
        <f>'B3 Jacques Point'!F127</f>
        <v>21000</v>
      </c>
    </row>
    <row r="21" spans="1:5" ht="12.75">
      <c r="A21" s="6"/>
      <c r="E21" s="34"/>
    </row>
    <row r="22" spans="1:5" ht="12.75" customHeight="1">
      <c r="A22" s="6" t="s">
        <v>89</v>
      </c>
      <c r="E22" s="34">
        <f>'B4 Red Bluff Beach Access'!F52</f>
        <v>0</v>
      </c>
    </row>
    <row r="23" spans="3:5" ht="12.75" customHeight="1">
      <c r="C23" s="6"/>
      <c r="E23" s="3"/>
    </row>
    <row r="24" spans="3:5" ht="12.75" customHeight="1">
      <c r="C24" s="34"/>
      <c r="D24" s="34"/>
      <c r="E24" s="3"/>
    </row>
    <row r="25" spans="3:5" ht="12.75" customHeight="1">
      <c r="C25" s="34"/>
      <c r="D25" s="34"/>
      <c r="E25" s="3"/>
    </row>
    <row r="26" spans="3:5" ht="12.75" customHeight="1">
      <c r="C26" s="68" t="s">
        <v>12</v>
      </c>
      <c r="D26" s="16"/>
      <c r="E26" s="69">
        <f>SUM(E14:E22)</f>
        <v>27000</v>
      </c>
    </row>
    <row r="27" spans="3:5" ht="12.75" customHeight="1">
      <c r="C27" s="38"/>
      <c r="E27" s="71"/>
    </row>
    <row r="28" spans="3:5" ht="12.75" customHeight="1">
      <c r="C28" s="70" t="s">
        <v>11</v>
      </c>
      <c r="E28" s="69">
        <f>E26*0.1</f>
        <v>2700</v>
      </c>
    </row>
    <row r="29" spans="3:5" ht="12.75" customHeight="1">
      <c r="C29" s="38"/>
      <c r="E29" s="71"/>
    </row>
    <row r="30" spans="3:5" ht="12.75" customHeight="1">
      <c r="C30" s="70" t="s">
        <v>10</v>
      </c>
      <c r="E30" s="69">
        <f>E26+E28</f>
        <v>29700</v>
      </c>
    </row>
    <row r="31" ht="12.75" customHeight="1">
      <c r="E31" s="34"/>
    </row>
    <row r="32" ht="12.75" customHeight="1">
      <c r="E32" s="34"/>
    </row>
    <row r="34" ht="12.75">
      <c r="E34" s="1"/>
    </row>
    <row r="47" ht="12.75">
      <c r="B47" s="35"/>
    </row>
  </sheetData>
  <sheetProtection/>
  <printOptions horizontalCentered="1"/>
  <pageMargins left="0.9448818897637796" right="0.3937007874015748" top="0.7874015748031497" bottom="0.5905511811023623" header="0.3937007874015748" footer="0.3937007874015748"/>
  <pageSetup fitToHeight="1" fitToWidth="1" horizontalDpi="600" verticalDpi="600" orientation="portrait" paperSize="9" r:id="rId2"/>
  <headerFooter alignWithMargins="0">
    <oddHeader>&amp;R&amp;"Arial,Regular"&amp;8&amp;A</oddHeader>
    <oddFooter>&amp;R&amp;"Arial,Regular"&amp;8Page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51"/>
  <sheetViews>
    <sheetView showGridLines="0" showOutlineSymbols="0" view="pageBreakPreview" zoomScaleSheetLayoutView="100" workbookViewId="0" topLeftCell="A13">
      <selection activeCell="A6" sqref="A6"/>
    </sheetView>
  </sheetViews>
  <sheetFormatPr defaultColWidth="9.140625" defaultRowHeight="12.75"/>
  <cols>
    <col min="1" max="1" width="7.7109375" style="6" customWidth="1"/>
    <col min="2" max="2" width="50.7109375" style="6" customWidth="1"/>
    <col min="3" max="3" width="6.7109375" style="6" customWidth="1"/>
    <col min="4" max="4" width="7.7109375" style="6" customWidth="1"/>
    <col min="5" max="5" width="10.7109375" style="6" customWidth="1"/>
    <col min="6" max="6" width="13.7109375" style="6" customWidth="1"/>
    <col min="7" max="16384" width="9.140625" style="6" customWidth="1"/>
  </cols>
  <sheetData>
    <row r="1" spans="1:5" s="38" customFormat="1" ht="17.25">
      <c r="A1" s="109"/>
      <c r="B1" s="109"/>
      <c r="C1" s="109"/>
      <c r="D1" s="109"/>
      <c r="E1" s="109"/>
    </row>
    <row r="2" spans="1:5" s="38" customFormat="1" ht="17.25">
      <c r="A2" s="109" t="s">
        <v>324</v>
      </c>
      <c r="B2" s="109"/>
      <c r="C2" s="109"/>
      <c r="D2" s="109"/>
      <c r="E2" s="109"/>
    </row>
    <row r="3" spans="1:5" s="38" customFormat="1" ht="17.25">
      <c r="A3" s="63"/>
      <c r="B3" s="62"/>
      <c r="C3" s="62"/>
      <c r="D3" s="62"/>
      <c r="E3" s="62"/>
    </row>
    <row r="4" spans="1:5" s="38" customFormat="1" ht="14.25">
      <c r="A4" s="64" t="str">
        <f>Summary!A4</f>
        <v>GHD Project No. 12596020</v>
      </c>
      <c r="B4" s="65"/>
      <c r="C4" s="66"/>
      <c r="D4" s="66"/>
      <c r="E4" s="66"/>
    </row>
    <row r="5" spans="1:5" s="38" customFormat="1" ht="12.75">
      <c r="A5" s="64" t="str">
        <f>Summary!A5</f>
        <v>Date: 08.04.2024</v>
      </c>
      <c r="B5" s="49"/>
      <c r="C5" s="49"/>
      <c r="D5" s="49"/>
      <c r="E5" s="49"/>
    </row>
    <row r="6" spans="1:5" s="38" customFormat="1" ht="12.75">
      <c r="A6" s="64" t="str">
        <f>Summary!A6</f>
        <v>Rev: B</v>
      </c>
      <c r="B6" s="32"/>
      <c r="C6" s="10"/>
      <c r="D6" s="6"/>
      <c r="E6" s="6"/>
    </row>
    <row r="7" spans="1:5" s="38" customFormat="1" ht="15">
      <c r="A7" s="64" t="str">
        <f>Summary!A7</f>
        <v>Seperable Portion B:  Kalbarri Coastal Works Package</v>
      </c>
      <c r="B7" s="73"/>
      <c r="C7" s="73"/>
      <c r="D7" s="73"/>
      <c r="E7" s="73"/>
    </row>
    <row r="8" spans="1:5" s="38" customFormat="1" ht="15">
      <c r="A8" s="73"/>
      <c r="B8" s="73"/>
      <c r="C8" s="73"/>
      <c r="D8" s="73"/>
      <c r="E8" s="73"/>
    </row>
    <row r="9" spans="1:5" s="38" customFormat="1" ht="15">
      <c r="A9" s="73"/>
      <c r="B9" s="73"/>
      <c r="C9" s="73"/>
      <c r="D9" s="73"/>
      <c r="E9" s="73"/>
    </row>
    <row r="10" spans="1:5" s="38" customFormat="1" ht="15">
      <c r="A10" s="73"/>
      <c r="B10" s="73"/>
      <c r="C10" s="73"/>
      <c r="D10" s="73"/>
      <c r="E10" s="73"/>
    </row>
    <row r="11" spans="1:5" s="38" customFormat="1" ht="15">
      <c r="A11" s="73"/>
      <c r="B11" s="73"/>
      <c r="C11" s="73"/>
      <c r="D11" s="73"/>
      <c r="E11" s="73"/>
    </row>
    <row r="12" spans="1:5" s="38" customFormat="1" ht="15">
      <c r="A12" s="73"/>
      <c r="B12" s="73"/>
      <c r="C12" s="73"/>
      <c r="D12" s="73"/>
      <c r="E12" s="73"/>
    </row>
    <row r="13" spans="1:5" s="38" customFormat="1" ht="15">
      <c r="A13" s="73"/>
      <c r="B13" s="73"/>
      <c r="C13" s="73"/>
      <c r="D13" s="73"/>
      <c r="E13" s="73"/>
    </row>
    <row r="14" spans="1:5" s="38" customFormat="1" ht="15">
      <c r="A14" s="73"/>
      <c r="B14" s="73"/>
      <c r="C14" s="73"/>
      <c r="D14" s="73"/>
      <c r="E14" s="73"/>
    </row>
    <row r="15" spans="1:5" s="38" customFormat="1" ht="15">
      <c r="A15" s="73"/>
      <c r="B15" s="73"/>
      <c r="C15" s="73"/>
      <c r="D15" s="73"/>
      <c r="E15" s="73"/>
    </row>
    <row r="16" spans="1:5" s="38" customFormat="1" ht="15">
      <c r="A16" s="73"/>
      <c r="B16" s="73"/>
      <c r="C16" s="73"/>
      <c r="D16" s="73"/>
      <c r="E16" s="73"/>
    </row>
    <row r="17" spans="1:5" s="38" customFormat="1" ht="15">
      <c r="A17" s="73"/>
      <c r="B17" s="73"/>
      <c r="C17" s="73"/>
      <c r="D17" s="73"/>
      <c r="E17" s="73"/>
    </row>
    <row r="18" spans="1:5" s="38" customFormat="1" ht="15">
      <c r="A18" s="73"/>
      <c r="B18" s="73"/>
      <c r="C18" s="73"/>
      <c r="D18" s="73"/>
      <c r="E18" s="73"/>
    </row>
    <row r="19" spans="1:6" s="38" customFormat="1" ht="15">
      <c r="A19" s="85"/>
      <c r="B19" s="80"/>
      <c r="C19" s="80"/>
      <c r="D19" s="80"/>
      <c r="E19" s="80"/>
      <c r="F19" s="81"/>
    </row>
    <row r="20" spans="1:6" ht="15">
      <c r="A20" s="110" t="s">
        <v>87</v>
      </c>
      <c r="B20" s="111"/>
      <c r="C20" s="111"/>
      <c r="D20" s="111"/>
      <c r="E20" s="111"/>
      <c r="F20" s="112"/>
    </row>
    <row r="21" spans="1:6" ht="15">
      <c r="A21" s="86"/>
      <c r="B21" s="83"/>
      <c r="C21" s="83"/>
      <c r="D21" s="83"/>
      <c r="E21" s="83"/>
      <c r="F21" s="84"/>
    </row>
    <row r="22" spans="1:6" ht="15">
      <c r="A22" s="67"/>
      <c r="B22" s="72"/>
      <c r="C22" s="33"/>
      <c r="D22" s="33"/>
      <c r="E22" s="33"/>
      <c r="F22" s="33"/>
    </row>
    <row r="23" spans="1:6" ht="12.75">
      <c r="A23" s="74"/>
      <c r="B23" s="74"/>
      <c r="C23" s="74"/>
      <c r="D23" s="74"/>
      <c r="E23" s="74"/>
      <c r="F23" s="74"/>
    </row>
    <row r="24" spans="1:6" ht="12.75">
      <c r="A24" s="87" t="s">
        <v>5</v>
      </c>
      <c r="B24" s="87" t="s">
        <v>0</v>
      </c>
      <c r="C24" s="87" t="s">
        <v>1</v>
      </c>
      <c r="D24" s="87" t="s">
        <v>2</v>
      </c>
      <c r="E24" s="87" t="s">
        <v>3</v>
      </c>
      <c r="F24" s="87" t="s">
        <v>4</v>
      </c>
    </row>
    <row r="25" spans="1:6" ht="12.75">
      <c r="A25" s="20"/>
      <c r="B25" s="20"/>
      <c r="C25" s="21"/>
      <c r="D25" s="20"/>
      <c r="E25" s="20"/>
      <c r="F25" s="20"/>
    </row>
    <row r="26" spans="1:6" ht="15">
      <c r="A26" s="22" t="s">
        <v>90</v>
      </c>
      <c r="B26" s="22" t="s">
        <v>95</v>
      </c>
      <c r="C26" s="21"/>
      <c r="D26" s="20"/>
      <c r="E26" s="23"/>
      <c r="F26" s="23"/>
    </row>
    <row r="27" spans="1:6" ht="12.75">
      <c r="A27" s="20"/>
      <c r="B27" s="17"/>
      <c r="C27" s="21"/>
      <c r="D27" s="20"/>
      <c r="E27" s="23"/>
      <c r="F27" s="23"/>
    </row>
    <row r="28" spans="1:6" ht="12.75">
      <c r="A28" s="20" t="s">
        <v>91</v>
      </c>
      <c r="B28" s="24" t="s">
        <v>102</v>
      </c>
      <c r="C28" s="21"/>
      <c r="D28" s="20"/>
      <c r="E28" s="23"/>
      <c r="F28" s="23"/>
    </row>
    <row r="29" spans="1:6" ht="12.75">
      <c r="A29" s="20"/>
      <c r="B29" s="17"/>
      <c r="C29" s="21"/>
      <c r="D29" s="25"/>
      <c r="E29" s="23"/>
      <c r="F29" s="23"/>
    </row>
    <row r="30" spans="1:6" ht="26.25">
      <c r="A30" s="75" t="s">
        <v>99</v>
      </c>
      <c r="B30" s="17" t="s">
        <v>24</v>
      </c>
      <c r="C30" s="21" t="s">
        <v>5</v>
      </c>
      <c r="D30" s="29">
        <v>1</v>
      </c>
      <c r="E30" s="23"/>
      <c r="F30" s="23">
        <f>E30*D30</f>
        <v>0</v>
      </c>
    </row>
    <row r="31" spans="1:6" ht="12.75">
      <c r="A31" s="75"/>
      <c r="B31" s="17"/>
      <c r="C31" s="21"/>
      <c r="D31" s="25"/>
      <c r="E31" s="23"/>
      <c r="F31" s="23"/>
    </row>
    <row r="32" spans="1:6" ht="25.5" customHeight="1">
      <c r="A32" s="75" t="s">
        <v>100</v>
      </c>
      <c r="B32" s="17" t="s">
        <v>23</v>
      </c>
      <c r="C32" s="21" t="s">
        <v>5</v>
      </c>
      <c r="D32" s="29">
        <v>1</v>
      </c>
      <c r="E32" s="23"/>
      <c r="F32" s="23">
        <f>E32*D32</f>
        <v>0</v>
      </c>
    </row>
    <row r="33" spans="1:6" ht="12.75">
      <c r="A33" s="75"/>
      <c r="B33" s="17"/>
      <c r="C33" s="21"/>
      <c r="D33" s="25"/>
      <c r="E33" s="23"/>
      <c r="F33" s="23"/>
    </row>
    <row r="34" spans="1:6" ht="26.25">
      <c r="A34" s="75" t="s">
        <v>101</v>
      </c>
      <c r="B34" s="17" t="s">
        <v>25</v>
      </c>
      <c r="C34" s="21" t="s">
        <v>5</v>
      </c>
      <c r="D34" s="29">
        <v>1</v>
      </c>
      <c r="E34" s="23"/>
      <c r="F34" s="23">
        <f>E34*D34</f>
        <v>0</v>
      </c>
    </row>
    <row r="35" spans="1:6" ht="12.75">
      <c r="A35" s="75"/>
      <c r="B35" s="17"/>
      <c r="C35" s="21"/>
      <c r="D35" s="25"/>
      <c r="E35" s="23"/>
      <c r="F35" s="23"/>
    </row>
    <row r="36" spans="1:6" ht="15.75" customHeight="1">
      <c r="A36" s="20" t="s">
        <v>96</v>
      </c>
      <c r="B36" s="24" t="s">
        <v>103</v>
      </c>
      <c r="C36" s="21"/>
      <c r="D36" s="25"/>
      <c r="E36" s="23"/>
      <c r="F36" s="23"/>
    </row>
    <row r="37" spans="1:6" ht="12.75">
      <c r="A37" s="75"/>
      <c r="B37" s="17"/>
      <c r="C37" s="21"/>
      <c r="D37" s="25"/>
      <c r="E37" s="23"/>
      <c r="F37" s="23"/>
    </row>
    <row r="38" spans="1:6" ht="26.25">
      <c r="A38" s="75" t="s">
        <v>98</v>
      </c>
      <c r="B38" s="17" t="s">
        <v>26</v>
      </c>
      <c r="C38" s="21" t="s">
        <v>5</v>
      </c>
      <c r="D38" s="29">
        <v>1</v>
      </c>
      <c r="E38" s="23"/>
      <c r="F38" s="23">
        <f>E38*D38</f>
        <v>0</v>
      </c>
    </row>
    <row r="39" spans="1:6" ht="12.75">
      <c r="A39" s="75"/>
      <c r="B39" s="17"/>
      <c r="C39" s="21"/>
      <c r="D39" s="25"/>
      <c r="E39" s="23"/>
      <c r="F39" s="23"/>
    </row>
    <row r="40" spans="1:6" ht="15">
      <c r="A40" s="22" t="s">
        <v>97</v>
      </c>
      <c r="B40" s="22" t="s">
        <v>116</v>
      </c>
      <c r="C40" s="21"/>
      <c r="D40" s="25"/>
      <c r="E40" s="23"/>
      <c r="F40" s="23"/>
    </row>
    <row r="41" spans="1:6" ht="12.75">
      <c r="A41" s="75"/>
      <c r="B41" s="17"/>
      <c r="C41" s="21"/>
      <c r="D41" s="25"/>
      <c r="E41" s="23"/>
      <c r="F41" s="23"/>
    </row>
    <row r="42" spans="1:6" ht="12.75">
      <c r="A42" s="75" t="s">
        <v>118</v>
      </c>
      <c r="B42" s="24" t="s">
        <v>117</v>
      </c>
      <c r="C42" s="21"/>
      <c r="D42" s="25"/>
      <c r="E42" s="23"/>
      <c r="F42" s="23"/>
    </row>
    <row r="43" spans="1:6" ht="12.75">
      <c r="A43" s="76"/>
      <c r="B43" s="17"/>
      <c r="C43" s="21"/>
      <c r="D43" s="25"/>
      <c r="E43" s="23"/>
      <c r="F43" s="23"/>
    </row>
    <row r="44" spans="1:6" ht="12.75">
      <c r="A44" s="75" t="s">
        <v>119</v>
      </c>
      <c r="B44" s="17" t="s">
        <v>32</v>
      </c>
      <c r="C44" s="21" t="s">
        <v>5</v>
      </c>
      <c r="D44" s="29">
        <v>1</v>
      </c>
      <c r="E44" s="23"/>
      <c r="F44" s="23">
        <f>E44*D44</f>
        <v>0</v>
      </c>
    </row>
    <row r="45" spans="1:6" ht="12.75">
      <c r="A45" s="76"/>
      <c r="B45" s="17"/>
      <c r="C45" s="21"/>
      <c r="D45" s="25"/>
      <c r="E45" s="23"/>
      <c r="F45" s="23"/>
    </row>
    <row r="46" spans="1:6" ht="12.75">
      <c r="A46" s="76" t="s">
        <v>76</v>
      </c>
      <c r="B46" s="24" t="s">
        <v>121</v>
      </c>
      <c r="C46" s="21"/>
      <c r="D46" s="25"/>
      <c r="E46" s="23"/>
      <c r="F46" s="23"/>
    </row>
    <row r="47" spans="1:6" ht="12.75">
      <c r="A47" s="76"/>
      <c r="B47" s="17"/>
      <c r="C47" s="21"/>
      <c r="D47" s="25"/>
      <c r="E47" s="23"/>
      <c r="F47" s="23"/>
    </row>
    <row r="48" spans="1:6" ht="12.75">
      <c r="A48" s="76" t="s">
        <v>120</v>
      </c>
      <c r="B48" s="17" t="s">
        <v>16</v>
      </c>
      <c r="C48" s="21" t="s">
        <v>5</v>
      </c>
      <c r="D48" s="29">
        <v>1</v>
      </c>
      <c r="E48" s="23"/>
      <c r="F48" s="23">
        <f>E48*D48</f>
        <v>0</v>
      </c>
    </row>
    <row r="49" spans="1:6" ht="12.75">
      <c r="A49" s="76"/>
      <c r="B49" s="17"/>
      <c r="C49" s="21"/>
      <c r="D49" s="25"/>
      <c r="E49" s="23"/>
      <c r="F49" s="23"/>
    </row>
    <row r="50" spans="1:6" ht="12.75">
      <c r="A50" s="76" t="s">
        <v>77</v>
      </c>
      <c r="B50" s="24" t="s">
        <v>128</v>
      </c>
      <c r="C50" s="21"/>
      <c r="D50" s="25"/>
      <c r="E50" s="23"/>
      <c r="F50" s="23"/>
    </row>
    <row r="51" spans="1:6" ht="12.75">
      <c r="A51" s="76"/>
      <c r="B51" s="17"/>
      <c r="C51" s="21"/>
      <c r="D51" s="25"/>
      <c r="E51" s="23"/>
      <c r="F51" s="23"/>
    </row>
    <row r="52" spans="1:6" ht="12.75">
      <c r="A52" s="76"/>
      <c r="B52" s="27" t="s">
        <v>15</v>
      </c>
      <c r="C52" s="21"/>
      <c r="D52" s="25"/>
      <c r="E52" s="23"/>
      <c r="F52" s="23"/>
    </row>
    <row r="53" spans="1:6" ht="12.75">
      <c r="A53" s="76" t="s">
        <v>122</v>
      </c>
      <c r="B53" s="17" t="s">
        <v>17</v>
      </c>
      <c r="C53" s="21" t="s">
        <v>5</v>
      </c>
      <c r="D53" s="29">
        <v>1</v>
      </c>
      <c r="E53" s="23"/>
      <c r="F53" s="23">
        <f>E53*D53</f>
        <v>0</v>
      </c>
    </row>
    <row r="54" spans="1:6" ht="12.75">
      <c r="A54" s="76"/>
      <c r="B54" s="24"/>
      <c r="C54" s="21"/>
      <c r="D54" s="25"/>
      <c r="E54" s="23"/>
      <c r="F54" s="23"/>
    </row>
    <row r="55" spans="1:6" ht="12.75">
      <c r="A55" s="76" t="s">
        <v>123</v>
      </c>
      <c r="B55" s="17" t="s">
        <v>18</v>
      </c>
      <c r="C55" s="21" t="s">
        <v>5</v>
      </c>
      <c r="D55" s="29">
        <v>1</v>
      </c>
      <c r="E55" s="23"/>
      <c r="F55" s="23">
        <f>E55*D55</f>
        <v>0</v>
      </c>
    </row>
    <row r="56" spans="1:6" ht="12.75">
      <c r="A56" s="76"/>
      <c r="B56" s="17"/>
      <c r="C56" s="21"/>
      <c r="D56" s="25"/>
      <c r="E56" s="23"/>
      <c r="F56" s="23"/>
    </row>
    <row r="57" spans="1:6" ht="12.75">
      <c r="A57" s="76" t="s">
        <v>124</v>
      </c>
      <c r="B57" s="17" t="s">
        <v>19</v>
      </c>
      <c r="C57" s="21" t="s">
        <v>5</v>
      </c>
      <c r="D57" s="29">
        <v>1</v>
      </c>
      <c r="E57" s="23"/>
      <c r="F57" s="23">
        <f>E57*D57</f>
        <v>0</v>
      </c>
    </row>
    <row r="58" spans="1:6" ht="12.75">
      <c r="A58" s="76"/>
      <c r="B58" s="17"/>
      <c r="C58" s="21"/>
      <c r="D58" s="29"/>
      <c r="E58" s="23"/>
      <c r="F58" s="23"/>
    </row>
    <row r="59" spans="1:6" ht="12.75">
      <c r="A59" s="76"/>
      <c r="B59" s="27" t="s">
        <v>35</v>
      </c>
      <c r="C59" s="21"/>
      <c r="D59" s="29"/>
      <c r="E59" s="23"/>
      <c r="F59" s="23"/>
    </row>
    <row r="60" spans="1:6" ht="12.75">
      <c r="A60" s="76" t="s">
        <v>125</v>
      </c>
      <c r="B60" s="17" t="s">
        <v>36</v>
      </c>
      <c r="C60" s="21" t="s">
        <v>5</v>
      </c>
      <c r="D60" s="29">
        <v>1</v>
      </c>
      <c r="E60" s="23"/>
      <c r="F60" s="23">
        <f>E60*D60</f>
        <v>0</v>
      </c>
    </row>
    <row r="61" spans="1:6" ht="12.75">
      <c r="A61" s="76" t="s">
        <v>78</v>
      </c>
      <c r="B61" s="24" t="s">
        <v>127</v>
      </c>
      <c r="C61" s="21"/>
      <c r="D61" s="25"/>
      <c r="E61" s="23"/>
      <c r="F61" s="23"/>
    </row>
    <row r="62" spans="1:6" ht="12.75">
      <c r="A62" s="76"/>
      <c r="B62" s="17"/>
      <c r="C62" s="21"/>
      <c r="D62" s="25"/>
      <c r="E62" s="23"/>
      <c r="F62" s="23"/>
    </row>
    <row r="63" spans="1:6" ht="26.25">
      <c r="A63" s="76" t="s">
        <v>126</v>
      </c>
      <c r="B63" s="17" t="s">
        <v>20</v>
      </c>
      <c r="C63" s="21" t="s">
        <v>5</v>
      </c>
      <c r="D63" s="29">
        <v>1</v>
      </c>
      <c r="E63" s="23"/>
      <c r="F63" s="23">
        <f>E63*D63</f>
        <v>0</v>
      </c>
    </row>
    <row r="64" spans="1:6" ht="12.75">
      <c r="A64" s="76"/>
      <c r="B64" s="17"/>
      <c r="C64" s="21"/>
      <c r="D64" s="25"/>
      <c r="E64" s="23"/>
      <c r="F64" s="23"/>
    </row>
    <row r="65" spans="1:6" ht="15">
      <c r="A65" s="22" t="s">
        <v>105</v>
      </c>
      <c r="B65" s="22" t="s">
        <v>106</v>
      </c>
      <c r="C65" s="21"/>
      <c r="D65" s="25"/>
      <c r="E65" s="23"/>
      <c r="F65" s="23"/>
    </row>
    <row r="66" spans="1:6" ht="12.75">
      <c r="A66" s="76"/>
      <c r="B66" s="20"/>
      <c r="C66" s="21"/>
      <c r="D66" s="25"/>
      <c r="E66" s="23"/>
      <c r="F66" s="23"/>
    </row>
    <row r="67" spans="1:6" ht="12.75">
      <c r="A67" s="76" t="s">
        <v>75</v>
      </c>
      <c r="B67" s="24" t="s">
        <v>113</v>
      </c>
      <c r="C67" s="21"/>
      <c r="D67" s="25"/>
      <c r="E67" s="23"/>
      <c r="F67" s="23"/>
    </row>
    <row r="68" spans="1:6" ht="12.75">
      <c r="A68" s="76"/>
      <c r="B68" s="24"/>
      <c r="C68" s="21"/>
      <c r="D68" s="25"/>
      <c r="E68" s="23"/>
      <c r="F68" s="23"/>
    </row>
    <row r="69" spans="1:6" ht="12.75">
      <c r="A69" s="76" t="s">
        <v>107</v>
      </c>
      <c r="B69" s="17" t="s">
        <v>104</v>
      </c>
      <c r="C69" s="21" t="s">
        <v>5</v>
      </c>
      <c r="D69" s="29">
        <v>1</v>
      </c>
      <c r="E69" s="23"/>
      <c r="F69" s="23">
        <f>E69*D69</f>
        <v>0</v>
      </c>
    </row>
    <row r="70" spans="1:6" ht="12.75">
      <c r="A70" s="76"/>
      <c r="B70" s="17"/>
      <c r="C70" s="21"/>
      <c r="D70" s="25"/>
      <c r="E70" s="23"/>
      <c r="F70" s="23"/>
    </row>
    <row r="71" spans="1:6" ht="12.75">
      <c r="A71" s="76" t="s">
        <v>108</v>
      </c>
      <c r="B71" s="17" t="s">
        <v>21</v>
      </c>
      <c r="C71" s="21" t="s">
        <v>5</v>
      </c>
      <c r="D71" s="29">
        <v>1</v>
      </c>
      <c r="E71" s="23"/>
      <c r="F71" s="23">
        <f>E71*D71</f>
        <v>0</v>
      </c>
    </row>
    <row r="72" spans="1:6" ht="12.75">
      <c r="A72" s="76"/>
      <c r="B72" s="17"/>
      <c r="C72" s="21"/>
      <c r="D72" s="25"/>
      <c r="E72" s="23"/>
      <c r="F72" s="23"/>
    </row>
    <row r="73" spans="1:6" ht="12.75">
      <c r="A73" s="76" t="s">
        <v>109</v>
      </c>
      <c r="B73" s="17" t="s">
        <v>22</v>
      </c>
      <c r="C73" s="21" t="s">
        <v>5</v>
      </c>
      <c r="D73" s="29">
        <v>1</v>
      </c>
      <c r="E73" s="23"/>
      <c r="F73" s="23">
        <f>E73*D73</f>
        <v>0</v>
      </c>
    </row>
    <row r="74" spans="1:6" ht="12.75">
      <c r="A74" s="76"/>
      <c r="B74" s="17"/>
      <c r="C74" s="21"/>
      <c r="D74" s="25"/>
      <c r="E74" s="23"/>
      <c r="F74" s="23"/>
    </row>
    <row r="75" spans="1:6" ht="39">
      <c r="A75" s="76" t="s">
        <v>110</v>
      </c>
      <c r="B75" s="17" t="s">
        <v>37</v>
      </c>
      <c r="C75" s="21" t="s">
        <v>5</v>
      </c>
      <c r="D75" s="29">
        <v>1</v>
      </c>
      <c r="E75" s="23"/>
      <c r="F75" s="23">
        <f>E75*D75</f>
        <v>0</v>
      </c>
    </row>
    <row r="76" spans="1:6" ht="12.75">
      <c r="A76" s="76"/>
      <c r="B76" s="17"/>
      <c r="C76" s="21"/>
      <c r="D76" s="25"/>
      <c r="E76" s="23"/>
      <c r="F76" s="23"/>
    </row>
    <row r="77" spans="1:6" ht="12.75">
      <c r="A77" s="76"/>
      <c r="B77" s="17"/>
      <c r="C77" s="21"/>
      <c r="D77" s="25"/>
      <c r="E77" s="23"/>
      <c r="F77" s="23"/>
    </row>
    <row r="78" spans="1:6" ht="26.25">
      <c r="A78" s="76" t="s">
        <v>111</v>
      </c>
      <c r="B78" s="24" t="s">
        <v>114</v>
      </c>
      <c r="C78" s="21"/>
      <c r="D78" s="25"/>
      <c r="E78" s="23"/>
      <c r="F78" s="23"/>
    </row>
    <row r="79" spans="1:6" ht="12.75">
      <c r="A79" s="76"/>
      <c r="B79" s="24"/>
      <c r="C79" s="21"/>
      <c r="D79" s="25"/>
      <c r="E79" s="23"/>
      <c r="F79" s="23"/>
    </row>
    <row r="80" spans="1:6" ht="26.25">
      <c r="A80" s="76" t="s">
        <v>112</v>
      </c>
      <c r="B80" s="17" t="s">
        <v>115</v>
      </c>
      <c r="C80" s="21" t="s">
        <v>5</v>
      </c>
      <c r="D80" s="29">
        <v>1</v>
      </c>
      <c r="E80" s="23"/>
      <c r="F80" s="23">
        <f>E80*D80</f>
        <v>0</v>
      </c>
    </row>
    <row r="81" spans="1:6" ht="12.75">
      <c r="A81" s="77"/>
      <c r="B81" s="17"/>
      <c r="C81" s="21"/>
      <c r="D81" s="25"/>
      <c r="E81" s="23"/>
      <c r="F81" s="23"/>
    </row>
    <row r="82" spans="1:6" ht="12.75">
      <c r="A82" s="76"/>
      <c r="B82" s="26" t="s">
        <v>6</v>
      </c>
      <c r="C82" s="21"/>
      <c r="D82" s="25"/>
      <c r="E82" s="26"/>
      <c r="F82" s="78">
        <f>SUM(F25:F81)</f>
        <v>0</v>
      </c>
    </row>
    <row r="83" spans="1:6" ht="12.75">
      <c r="A83" s="90"/>
      <c r="B83" s="91"/>
      <c r="C83" s="87"/>
      <c r="D83" s="92"/>
      <c r="E83" s="93"/>
      <c r="F83" s="93"/>
    </row>
    <row r="84" spans="1:6" s="9" customFormat="1" ht="12.75">
      <c r="A84" s="88"/>
      <c r="B84" s="89"/>
      <c r="C84" s="12"/>
      <c r="D84" s="19"/>
      <c r="E84" s="7"/>
      <c r="F84" s="7"/>
    </row>
    <row r="85" spans="1:6" s="9" customFormat="1" ht="12.75">
      <c r="A85" s="88"/>
      <c r="B85" s="89"/>
      <c r="C85" s="12"/>
      <c r="D85" s="19"/>
      <c r="E85" s="7"/>
      <c r="F85" s="7"/>
    </row>
    <row r="86" spans="1:6" s="9" customFormat="1" ht="12.75">
      <c r="A86" s="88"/>
      <c r="B86" s="89"/>
      <c r="C86" s="12"/>
      <c r="D86" s="19"/>
      <c r="E86" s="7"/>
      <c r="F86" s="7"/>
    </row>
    <row r="87" spans="1:6" s="9" customFormat="1" ht="12.75">
      <c r="A87" s="88"/>
      <c r="B87" s="89"/>
      <c r="C87" s="12"/>
      <c r="D87" s="19"/>
      <c r="E87" s="7"/>
      <c r="F87" s="7"/>
    </row>
    <row r="88" spans="1:6" s="9" customFormat="1" ht="12.75">
      <c r="A88" s="88"/>
      <c r="B88" s="89"/>
      <c r="C88" s="12"/>
      <c r="D88" s="19"/>
      <c r="E88" s="7"/>
      <c r="F88" s="7"/>
    </row>
    <row r="89" spans="1:6" s="9" customFormat="1" ht="12.75">
      <c r="A89" s="88"/>
      <c r="B89" s="89"/>
      <c r="C89" s="12"/>
      <c r="D89" s="19"/>
      <c r="E89" s="7"/>
      <c r="F89" s="7"/>
    </row>
    <row r="90" spans="1:6" s="9" customFormat="1" ht="12.75">
      <c r="A90" s="88"/>
      <c r="B90" s="89"/>
      <c r="C90" s="12"/>
      <c r="D90" s="19"/>
      <c r="E90" s="7"/>
      <c r="F90" s="7"/>
    </row>
    <row r="91" spans="1:6" s="9" customFormat="1" ht="12.75">
      <c r="A91" s="88"/>
      <c r="B91" s="89"/>
      <c r="C91" s="12"/>
      <c r="D91" s="19"/>
      <c r="E91" s="7"/>
      <c r="F91" s="7"/>
    </row>
    <row r="92" spans="1:6" s="9" customFormat="1" ht="12.75">
      <c r="A92" s="88"/>
      <c r="B92" s="89"/>
      <c r="C92" s="12"/>
      <c r="D92" s="19"/>
      <c r="E92" s="7"/>
      <c r="F92" s="7"/>
    </row>
    <row r="93" spans="1:6" s="9" customFormat="1" ht="12.75">
      <c r="A93" s="88"/>
      <c r="B93" s="89"/>
      <c r="C93" s="12"/>
      <c r="D93" s="19"/>
      <c r="E93" s="7"/>
      <c r="F93" s="7"/>
    </row>
    <row r="94" spans="1:6" s="9" customFormat="1" ht="12.75">
      <c r="A94" s="88"/>
      <c r="B94" s="89"/>
      <c r="C94" s="12"/>
      <c r="D94" s="19"/>
      <c r="E94" s="7"/>
      <c r="F94" s="7"/>
    </row>
    <row r="95" spans="1:6" s="9" customFormat="1" ht="12.75">
      <c r="A95" s="88"/>
      <c r="B95" s="89"/>
      <c r="C95" s="12"/>
      <c r="D95" s="19"/>
      <c r="E95" s="7"/>
      <c r="F95" s="7"/>
    </row>
    <row r="96" spans="1:6" s="9" customFormat="1" ht="12.75">
      <c r="A96" s="88"/>
      <c r="B96" s="89"/>
      <c r="C96" s="12"/>
      <c r="D96" s="19"/>
      <c r="E96" s="7"/>
      <c r="F96" s="7"/>
    </row>
    <row r="97" spans="1:6" s="9" customFormat="1" ht="12.75">
      <c r="A97" s="88"/>
      <c r="B97" s="89"/>
      <c r="C97" s="12"/>
      <c r="D97" s="19"/>
      <c r="E97" s="7"/>
      <c r="F97" s="7"/>
    </row>
    <row r="98" spans="1:6" s="9" customFormat="1" ht="12.75">
      <c r="A98" s="88"/>
      <c r="B98" s="89"/>
      <c r="C98" s="12"/>
      <c r="D98" s="19"/>
      <c r="E98" s="7"/>
      <c r="F98" s="7"/>
    </row>
    <row r="99" spans="1:6" s="9" customFormat="1" ht="12.75">
      <c r="A99" s="88"/>
      <c r="B99" s="89"/>
      <c r="C99" s="12"/>
      <c r="D99" s="19"/>
      <c r="E99" s="7"/>
      <c r="F99" s="7"/>
    </row>
    <row r="100" spans="1:6" s="9" customFormat="1" ht="12.75">
      <c r="A100" s="88"/>
      <c r="B100" s="89"/>
      <c r="C100" s="12"/>
      <c r="D100" s="19"/>
      <c r="E100" s="7"/>
      <c r="F100" s="7"/>
    </row>
    <row r="101" spans="1:6" s="9" customFormat="1" ht="12.75">
      <c r="A101" s="88"/>
      <c r="B101" s="89"/>
      <c r="C101" s="12"/>
      <c r="D101" s="19"/>
      <c r="E101" s="7"/>
      <c r="F101" s="7"/>
    </row>
    <row r="102" spans="1:6" s="9" customFormat="1" ht="12.75">
      <c r="A102" s="88"/>
      <c r="B102" s="89"/>
      <c r="C102" s="12"/>
      <c r="D102" s="19"/>
      <c r="E102" s="7"/>
      <c r="F102" s="7"/>
    </row>
    <row r="103" spans="1:6" s="9" customFormat="1" ht="12.75">
      <c r="A103" s="88"/>
      <c r="B103" s="89"/>
      <c r="C103" s="12"/>
      <c r="D103" s="19"/>
      <c r="E103" s="7"/>
      <c r="F103" s="7"/>
    </row>
    <row r="104" spans="1:6" s="9" customFormat="1" ht="12.75">
      <c r="A104" s="88"/>
      <c r="B104" s="89"/>
      <c r="C104" s="12"/>
      <c r="D104" s="19"/>
      <c r="E104" s="7"/>
      <c r="F104" s="7"/>
    </row>
    <row r="105" spans="1:6" s="9" customFormat="1" ht="12.75">
      <c r="A105" s="88"/>
      <c r="B105" s="89"/>
      <c r="C105" s="12"/>
      <c r="D105" s="19"/>
      <c r="E105" s="7"/>
      <c r="F105" s="7"/>
    </row>
    <row r="106" spans="1:6" s="9" customFormat="1" ht="12.75">
      <c r="A106" s="88"/>
      <c r="B106" s="89"/>
      <c r="C106" s="12"/>
      <c r="D106" s="19"/>
      <c r="E106" s="7"/>
      <c r="F106" s="7"/>
    </row>
    <row r="107" spans="1:6" s="9" customFormat="1" ht="12.75">
      <c r="A107" s="88"/>
      <c r="B107" s="89"/>
      <c r="C107" s="12"/>
      <c r="D107" s="19"/>
      <c r="E107" s="7"/>
      <c r="F107" s="7"/>
    </row>
    <row r="108" spans="1:6" s="9" customFormat="1" ht="12.75">
      <c r="A108" s="88"/>
      <c r="B108" s="89"/>
      <c r="C108" s="12"/>
      <c r="D108" s="19"/>
      <c r="E108" s="7"/>
      <c r="F108" s="7"/>
    </row>
    <row r="109" spans="1:6" s="9" customFormat="1" ht="12.75">
      <c r="A109" s="88"/>
      <c r="B109" s="89"/>
      <c r="C109" s="12"/>
      <c r="D109" s="19"/>
      <c r="E109" s="7"/>
      <c r="F109" s="7"/>
    </row>
    <row r="110" spans="1:6" s="9" customFormat="1" ht="12.75">
      <c r="A110" s="88"/>
      <c r="B110" s="89"/>
      <c r="C110" s="12"/>
      <c r="D110" s="19"/>
      <c r="E110" s="7"/>
      <c r="F110" s="7"/>
    </row>
    <row r="111" spans="1:6" s="9" customFormat="1" ht="12.75">
      <c r="A111" s="88"/>
      <c r="B111" s="89"/>
      <c r="C111" s="12"/>
      <c r="D111" s="19"/>
      <c r="E111" s="7"/>
      <c r="F111" s="7"/>
    </row>
    <row r="112" spans="1:6" s="9" customFormat="1" ht="12.75">
      <c r="A112" s="88"/>
      <c r="B112" s="89"/>
      <c r="C112" s="12"/>
      <c r="D112" s="19"/>
      <c r="E112" s="7"/>
      <c r="F112" s="7"/>
    </row>
    <row r="113" spans="1:6" s="9" customFormat="1" ht="12.75">
      <c r="A113" s="88"/>
      <c r="B113" s="89"/>
      <c r="C113" s="12"/>
      <c r="D113" s="19"/>
      <c r="E113" s="7"/>
      <c r="F113" s="7"/>
    </row>
    <row r="114" spans="1:6" s="9" customFormat="1" ht="12.75">
      <c r="A114" s="88"/>
      <c r="B114" s="89"/>
      <c r="C114" s="12"/>
      <c r="D114" s="19"/>
      <c r="E114" s="7"/>
      <c r="F114" s="7"/>
    </row>
    <row r="115" spans="1:6" s="9" customFormat="1" ht="12.75">
      <c r="A115" s="88"/>
      <c r="B115" s="89"/>
      <c r="C115" s="12"/>
      <c r="D115" s="19"/>
      <c r="E115" s="7"/>
      <c r="F115" s="7"/>
    </row>
    <row r="116" spans="3:6" s="9" customFormat="1" ht="12.75">
      <c r="C116" s="12"/>
      <c r="D116" s="18"/>
      <c r="F116" s="7"/>
    </row>
    <row r="117" spans="3:6" s="9" customFormat="1" ht="12.75">
      <c r="C117" s="12"/>
      <c r="D117" s="18"/>
      <c r="F117" s="7"/>
    </row>
    <row r="118" spans="3:6" s="9" customFormat="1" ht="12.75">
      <c r="C118" s="12"/>
      <c r="D118" s="18"/>
      <c r="F118" s="7"/>
    </row>
    <row r="119" spans="3:6" s="9" customFormat="1" ht="12.75">
      <c r="C119" s="12"/>
      <c r="D119" s="18"/>
      <c r="F119" s="7"/>
    </row>
    <row r="120" spans="3:6" s="9" customFormat="1" ht="12.75">
      <c r="C120" s="12"/>
      <c r="D120" s="18"/>
      <c r="F120" s="7"/>
    </row>
    <row r="121" spans="3:6" s="9" customFormat="1" ht="12.75">
      <c r="C121" s="12"/>
      <c r="D121" s="18"/>
      <c r="F121" s="7"/>
    </row>
    <row r="122" spans="3:6" s="9" customFormat="1" ht="12.75">
      <c r="C122" s="12"/>
      <c r="D122" s="18"/>
      <c r="F122" s="7"/>
    </row>
    <row r="123" spans="3:6" s="9" customFormat="1" ht="12.75">
      <c r="C123" s="12"/>
      <c r="D123" s="18"/>
      <c r="F123" s="7"/>
    </row>
    <row r="124" spans="3:6" s="9" customFormat="1" ht="12.75">
      <c r="C124" s="12"/>
      <c r="D124" s="18"/>
      <c r="F124" s="7"/>
    </row>
    <row r="125" spans="3:6" s="9" customFormat="1" ht="12.75">
      <c r="C125" s="12"/>
      <c r="D125" s="18"/>
      <c r="F125" s="7"/>
    </row>
    <row r="126" spans="3:6" s="9" customFormat="1" ht="12.75">
      <c r="C126" s="12"/>
      <c r="D126" s="18"/>
      <c r="F126" s="7"/>
    </row>
    <row r="127" spans="3:6" s="9" customFormat="1" ht="12.75">
      <c r="C127" s="12"/>
      <c r="D127" s="18"/>
      <c r="F127" s="7"/>
    </row>
    <row r="128" spans="3:6" s="9" customFormat="1" ht="12.75">
      <c r="C128" s="12"/>
      <c r="D128" s="18"/>
      <c r="F128" s="7"/>
    </row>
    <row r="129" spans="3:6" s="9" customFormat="1" ht="12.75">
      <c r="C129" s="12"/>
      <c r="D129" s="18"/>
      <c r="F129" s="7"/>
    </row>
    <row r="130" spans="3:6" s="9" customFormat="1" ht="12.75">
      <c r="C130" s="12"/>
      <c r="D130" s="18"/>
      <c r="F130" s="7"/>
    </row>
    <row r="131" spans="3:6" s="9" customFormat="1" ht="12.75">
      <c r="C131" s="12"/>
      <c r="D131" s="18"/>
      <c r="F131" s="7"/>
    </row>
    <row r="132" spans="3:6" ht="12.75">
      <c r="C132" s="4"/>
      <c r="D132" s="5"/>
      <c r="F132" s="7"/>
    </row>
    <row r="133" spans="3:6" ht="12.75">
      <c r="C133" s="4"/>
      <c r="D133" s="5"/>
      <c r="F133" s="7"/>
    </row>
    <row r="134" spans="3:6" ht="12.75">
      <c r="C134" s="4"/>
      <c r="D134" s="5"/>
      <c r="F134" s="7"/>
    </row>
    <row r="135" spans="3:6" ht="12.75">
      <c r="C135" s="4"/>
      <c r="D135" s="5"/>
      <c r="F135" s="7"/>
    </row>
    <row r="136" spans="3:6" ht="12.75">
      <c r="C136" s="4"/>
      <c r="D136" s="5"/>
      <c r="F136" s="7"/>
    </row>
    <row r="137" spans="3:6" ht="12.75">
      <c r="C137" s="4"/>
      <c r="D137" s="5"/>
      <c r="F137" s="7"/>
    </row>
    <row r="138" spans="3:6" ht="12.75">
      <c r="C138" s="4"/>
      <c r="D138" s="5"/>
      <c r="F138" s="7"/>
    </row>
    <row r="139" spans="3:6" ht="12.75">
      <c r="C139" s="4"/>
      <c r="D139" s="5"/>
      <c r="F139" s="7"/>
    </row>
    <row r="140" spans="3:6" ht="12.75">
      <c r="C140" s="4"/>
      <c r="D140" s="5"/>
      <c r="F140" s="7"/>
    </row>
    <row r="141" spans="3:6" ht="12.75">
      <c r="C141" s="4"/>
      <c r="D141" s="5"/>
      <c r="F141" s="7"/>
    </row>
    <row r="142" spans="3:6" ht="12.75">
      <c r="C142" s="4"/>
      <c r="D142" s="5"/>
      <c r="F142" s="7"/>
    </row>
    <row r="143" spans="3:6" ht="12.75">
      <c r="C143" s="4"/>
      <c r="D143" s="5"/>
      <c r="F143" s="7"/>
    </row>
    <row r="144" spans="3:6" ht="12.75">
      <c r="C144" s="4"/>
      <c r="D144" s="5"/>
      <c r="F144" s="7"/>
    </row>
    <row r="145" spans="3:6" ht="12.75">
      <c r="C145" s="4"/>
      <c r="D145" s="5"/>
      <c r="F145" s="7"/>
    </row>
    <row r="146" spans="3:6" ht="12.75">
      <c r="C146" s="4"/>
      <c r="D146" s="5"/>
      <c r="F146" s="7"/>
    </row>
    <row r="147" spans="3:6" ht="12.75">
      <c r="C147" s="4"/>
      <c r="D147" s="5"/>
      <c r="F147" s="7"/>
    </row>
    <row r="148" spans="3:6" ht="12.75">
      <c r="C148" s="4"/>
      <c r="D148" s="5"/>
      <c r="F148" s="7"/>
    </row>
    <row r="149" spans="3:6" ht="12.75">
      <c r="C149" s="4"/>
      <c r="D149" s="5"/>
      <c r="F149" s="7"/>
    </row>
    <row r="150" spans="3:6" ht="12.75">
      <c r="C150" s="4"/>
      <c r="D150" s="5"/>
      <c r="F150" s="7"/>
    </row>
    <row r="151" spans="3:6" ht="12.75">
      <c r="C151" s="4"/>
      <c r="D151" s="5"/>
      <c r="F151" s="7"/>
    </row>
  </sheetData>
  <sheetProtection/>
  <mergeCells count="3">
    <mergeCell ref="A1:E1"/>
    <mergeCell ref="A2:E2"/>
    <mergeCell ref="A20:F20"/>
  </mergeCells>
  <printOptions horizontalCentered="1"/>
  <pageMargins left="0.9448818897637796" right="0.3937007874015748" top="0.7874015748031497" bottom="0.5905511811023623" header="0.3937007874015748" footer="0.3937007874015748"/>
  <pageSetup horizontalDpi="600" verticalDpi="600" orientation="portrait" paperSize="9" scale="87" r:id="rId1"/>
  <headerFooter alignWithMargins="0">
    <oddHeader>&amp;R&amp;"Arial,Regular"&amp;8&amp;A</oddHeader>
    <oddFooter>&amp;R&amp;"Arial,Regular"&amp;8Page &amp;P</oddFooter>
  </headerFooter>
  <rowBreaks count="2" manualBreakCount="2">
    <brk id="22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O252"/>
  <sheetViews>
    <sheetView showGridLines="0" view="pageBreakPreview" zoomScale="85" zoomScaleNormal="115" zoomScaleSheetLayoutView="85" zoomScalePageLayoutView="0" workbookViewId="0" topLeftCell="A16">
      <selection activeCell="A6" sqref="A6"/>
    </sheetView>
  </sheetViews>
  <sheetFormatPr defaultColWidth="9.140625" defaultRowHeight="12.75"/>
  <cols>
    <col min="1" max="1" width="7.7109375" style="6" customWidth="1"/>
    <col min="2" max="2" width="50.7109375" style="6" customWidth="1"/>
    <col min="3" max="3" width="6.7109375" style="6" customWidth="1"/>
    <col min="4" max="4" width="7.7109375" style="6" customWidth="1"/>
    <col min="5" max="5" width="10.7109375" style="6" customWidth="1"/>
    <col min="6" max="6" width="13.7109375" style="6" customWidth="1"/>
    <col min="7" max="16384" width="9.140625" style="6" customWidth="1"/>
  </cols>
  <sheetData>
    <row r="1" spans="1:5" s="38" customFormat="1" ht="17.25">
      <c r="A1" s="109"/>
      <c r="B1" s="109"/>
      <c r="C1" s="109"/>
      <c r="D1" s="109"/>
      <c r="E1" s="109"/>
    </row>
    <row r="2" spans="1:5" s="38" customFormat="1" ht="17.25">
      <c r="A2" s="109" t="s">
        <v>324</v>
      </c>
      <c r="B2" s="109"/>
      <c r="C2" s="109"/>
      <c r="D2" s="109"/>
      <c r="E2" s="109"/>
    </row>
    <row r="3" spans="1:5" s="38" customFormat="1" ht="17.25">
      <c r="A3" s="63"/>
      <c r="B3" s="62"/>
      <c r="C3" s="62"/>
      <c r="D3" s="62"/>
      <c r="E3" s="62"/>
    </row>
    <row r="4" spans="1:5" s="38" customFormat="1" ht="14.25">
      <c r="A4" s="64" t="str">
        <f>Summary!A4</f>
        <v>GHD Project No. 12596020</v>
      </c>
      <c r="B4" s="65"/>
      <c r="C4" s="66"/>
      <c r="D4" s="66"/>
      <c r="E4" s="66"/>
    </row>
    <row r="5" spans="1:5" s="38" customFormat="1" ht="12.75">
      <c r="A5" s="64" t="str">
        <f>Summary!A5</f>
        <v>Date: 08.04.2024</v>
      </c>
      <c r="B5" s="49"/>
      <c r="C5" s="49"/>
      <c r="D5" s="49"/>
      <c r="E5" s="49"/>
    </row>
    <row r="6" spans="1:5" s="38" customFormat="1" ht="12.75">
      <c r="A6" s="64" t="str">
        <f>Summary!A6</f>
        <v>Rev: B</v>
      </c>
      <c r="B6" s="32"/>
      <c r="C6" s="10"/>
      <c r="D6" s="6"/>
      <c r="E6" s="6"/>
    </row>
    <row r="7" spans="1:5" s="38" customFormat="1" ht="15">
      <c r="A7" s="64" t="str">
        <f>Summary!A7</f>
        <v>Seperable Portion B:  Kalbarri Coastal Works Package</v>
      </c>
      <c r="B7" s="73"/>
      <c r="C7" s="73"/>
      <c r="D7" s="73"/>
      <c r="E7" s="73"/>
    </row>
    <row r="8" spans="1:5" s="38" customFormat="1" ht="15">
      <c r="A8" s="64"/>
      <c r="B8" s="73"/>
      <c r="C8" s="73"/>
      <c r="D8" s="73"/>
      <c r="E8" s="73"/>
    </row>
    <row r="9" spans="1:5" s="38" customFormat="1" ht="15">
      <c r="A9" s="64"/>
      <c r="B9" s="73"/>
      <c r="C9" s="73"/>
      <c r="D9" s="73"/>
      <c r="E9" s="73"/>
    </row>
    <row r="10" spans="1:5" s="38" customFormat="1" ht="15">
      <c r="A10" s="64"/>
      <c r="B10" s="73"/>
      <c r="C10" s="73"/>
      <c r="D10" s="73"/>
      <c r="E10" s="73"/>
    </row>
    <row r="11" spans="1:5" s="38" customFormat="1" ht="15">
      <c r="A11" s="64"/>
      <c r="B11" s="73"/>
      <c r="C11" s="73"/>
      <c r="D11" s="73"/>
      <c r="E11" s="73"/>
    </row>
    <row r="12" spans="1:5" s="38" customFormat="1" ht="15">
      <c r="A12" s="64"/>
      <c r="B12" s="73"/>
      <c r="C12" s="73"/>
      <c r="D12" s="73"/>
      <c r="E12" s="73"/>
    </row>
    <row r="13" spans="1:5" s="38" customFormat="1" ht="15">
      <c r="A13" s="64"/>
      <c r="B13" s="73"/>
      <c r="C13" s="73"/>
      <c r="D13" s="73"/>
      <c r="E13" s="73"/>
    </row>
    <row r="14" spans="1:5" s="38" customFormat="1" ht="15">
      <c r="A14" s="64"/>
      <c r="B14" s="73"/>
      <c r="C14" s="73"/>
      <c r="D14" s="73"/>
      <c r="E14" s="73"/>
    </row>
    <row r="15" spans="1:5" s="38" customFormat="1" ht="15">
      <c r="A15" s="64"/>
      <c r="B15" s="73"/>
      <c r="C15" s="73"/>
      <c r="D15" s="73"/>
      <c r="E15" s="73"/>
    </row>
    <row r="16" spans="1:5" s="38" customFormat="1" ht="15">
      <c r="A16" s="64"/>
      <c r="B16" s="73"/>
      <c r="C16" s="73"/>
      <c r="D16" s="73"/>
      <c r="E16" s="73"/>
    </row>
    <row r="17" spans="1:5" s="38" customFormat="1" ht="15">
      <c r="A17" s="64"/>
      <c r="B17" s="73"/>
      <c r="C17" s="73"/>
      <c r="D17" s="73"/>
      <c r="E17" s="73"/>
    </row>
    <row r="18" spans="1:5" s="38" customFormat="1" ht="15">
      <c r="A18" s="64"/>
      <c r="B18" s="73"/>
      <c r="C18" s="73"/>
      <c r="D18" s="73"/>
      <c r="E18" s="73"/>
    </row>
    <row r="19" spans="1:6" s="38" customFormat="1" ht="15">
      <c r="A19" s="79"/>
      <c r="B19" s="80"/>
      <c r="C19" s="80"/>
      <c r="D19" s="80"/>
      <c r="E19" s="80"/>
      <c r="F19" s="81"/>
    </row>
    <row r="20" spans="1:6" ht="15">
      <c r="A20" s="110" t="s">
        <v>88</v>
      </c>
      <c r="B20" s="111"/>
      <c r="C20" s="111"/>
      <c r="D20" s="111"/>
      <c r="E20" s="111"/>
      <c r="F20" s="112"/>
    </row>
    <row r="21" spans="1:9" ht="12.75">
      <c r="A21" s="82"/>
      <c r="B21" s="83"/>
      <c r="C21" s="83"/>
      <c r="D21" s="83"/>
      <c r="E21" s="83"/>
      <c r="F21" s="84"/>
      <c r="G21" s="43"/>
      <c r="H21" s="43"/>
      <c r="I21" s="43"/>
    </row>
    <row r="22" spans="2:9" ht="12.75">
      <c r="B22" s="8"/>
      <c r="E22" s="8"/>
      <c r="F22" s="8"/>
      <c r="G22" s="43"/>
      <c r="H22" s="43"/>
      <c r="I22" s="43"/>
    </row>
    <row r="23" spans="1:9" ht="12.75">
      <c r="A23" s="74"/>
      <c r="B23" s="74"/>
      <c r="C23" s="74"/>
      <c r="D23" s="74"/>
      <c r="E23" s="74"/>
      <c r="F23" s="74"/>
      <c r="G23" s="43"/>
      <c r="H23" s="43"/>
      <c r="I23" s="43"/>
    </row>
    <row r="24" spans="1:9" ht="12.75">
      <c r="A24" s="87" t="s">
        <v>5</v>
      </c>
      <c r="B24" s="87" t="s">
        <v>0</v>
      </c>
      <c r="C24" s="87" t="s">
        <v>1</v>
      </c>
      <c r="D24" s="87" t="s">
        <v>2</v>
      </c>
      <c r="E24" s="87" t="s">
        <v>3</v>
      </c>
      <c r="F24" s="87" t="s">
        <v>4</v>
      </c>
      <c r="G24" s="43"/>
      <c r="H24" s="57"/>
      <c r="I24" s="43"/>
    </row>
    <row r="25" spans="1:9" ht="12.75">
      <c r="A25" s="76"/>
      <c r="B25" s="30"/>
      <c r="C25" s="21"/>
      <c r="D25" s="25"/>
      <c r="E25" s="23"/>
      <c r="F25" s="44"/>
      <c r="G25" s="43"/>
      <c r="H25" s="43"/>
      <c r="I25" s="43"/>
    </row>
    <row r="26" spans="1:9" ht="15">
      <c r="A26" s="22" t="s">
        <v>143</v>
      </c>
      <c r="B26" s="22" t="s">
        <v>27</v>
      </c>
      <c r="C26" s="21"/>
      <c r="D26" s="25"/>
      <c r="E26" s="23"/>
      <c r="F26" s="44"/>
      <c r="G26" s="43"/>
      <c r="H26" s="43"/>
      <c r="I26" s="43"/>
    </row>
    <row r="27" spans="1:9" ht="12.75">
      <c r="A27" s="76"/>
      <c r="B27" s="17"/>
      <c r="C27" s="21"/>
      <c r="D27" s="25"/>
      <c r="E27" s="23"/>
      <c r="F27" s="44"/>
      <c r="G27" s="43"/>
      <c r="H27" s="43"/>
      <c r="I27" s="43"/>
    </row>
    <row r="28" spans="1:9" ht="12.75">
      <c r="A28" s="101" t="s">
        <v>146</v>
      </c>
      <c r="B28" s="24" t="s">
        <v>136</v>
      </c>
      <c r="C28" s="21"/>
      <c r="D28" s="25"/>
      <c r="E28" s="23"/>
      <c r="F28" s="44"/>
      <c r="G28" s="43"/>
      <c r="H28" s="43"/>
      <c r="I28" s="43"/>
    </row>
    <row r="29" spans="1:9" ht="12.75">
      <c r="A29" s="76"/>
      <c r="B29" s="17"/>
      <c r="C29" s="21"/>
      <c r="D29" s="25"/>
      <c r="E29" s="23"/>
      <c r="F29" s="44"/>
      <c r="G29" s="43"/>
      <c r="H29" s="43"/>
      <c r="I29" s="43"/>
    </row>
    <row r="30" spans="1:9" ht="12.75">
      <c r="A30" s="101" t="s">
        <v>147</v>
      </c>
      <c r="B30" s="39" t="s">
        <v>34</v>
      </c>
      <c r="C30" s="41" t="s">
        <v>30</v>
      </c>
      <c r="D30" s="42">
        <v>400</v>
      </c>
      <c r="E30" s="44"/>
      <c r="F30" s="44">
        <f>E30*D30</f>
        <v>0</v>
      </c>
      <c r="G30" s="43"/>
      <c r="H30" s="43"/>
      <c r="I30" s="43"/>
    </row>
    <row r="31" spans="1:9" ht="12.75">
      <c r="A31" s="76"/>
      <c r="B31" s="17"/>
      <c r="C31" s="21"/>
      <c r="D31" s="25"/>
      <c r="E31" s="23"/>
      <c r="F31" s="44"/>
      <c r="G31" s="43"/>
      <c r="H31" s="43"/>
      <c r="I31" s="43"/>
    </row>
    <row r="32" spans="1:9" ht="26.25">
      <c r="A32" s="101" t="s">
        <v>148</v>
      </c>
      <c r="B32" s="39" t="s">
        <v>288</v>
      </c>
      <c r="C32" s="41" t="s">
        <v>5</v>
      </c>
      <c r="D32" s="42">
        <v>1</v>
      </c>
      <c r="E32" s="44"/>
      <c r="F32" s="44">
        <f>E32*D32</f>
        <v>0</v>
      </c>
      <c r="G32" s="43"/>
      <c r="H32" s="59"/>
      <c r="I32" s="43"/>
    </row>
    <row r="33" spans="1:9" ht="12.75">
      <c r="A33" s="101"/>
      <c r="B33" s="39"/>
      <c r="C33" s="41"/>
      <c r="D33" s="42"/>
      <c r="E33" s="44"/>
      <c r="F33" s="44"/>
      <c r="G33" s="43"/>
      <c r="H33" s="59"/>
      <c r="I33" s="43"/>
    </row>
    <row r="34" spans="1:9" ht="26.25">
      <c r="A34" s="101" t="s">
        <v>149</v>
      </c>
      <c r="B34" s="39" t="s">
        <v>278</v>
      </c>
      <c r="C34" s="36" t="s">
        <v>30</v>
      </c>
      <c r="D34" s="42">
        <v>150</v>
      </c>
      <c r="E34" s="44"/>
      <c r="F34" s="44">
        <f>E34*D34</f>
        <v>0</v>
      </c>
      <c r="G34" s="48"/>
      <c r="H34" s="43"/>
      <c r="I34" s="43"/>
    </row>
    <row r="35" spans="1:9" ht="12.75">
      <c r="A35" s="101"/>
      <c r="B35" s="39"/>
      <c r="C35" s="41"/>
      <c r="D35" s="42"/>
      <c r="E35" s="44"/>
      <c r="F35" s="44"/>
      <c r="G35" s="43"/>
      <c r="H35" s="59"/>
      <c r="I35" s="43"/>
    </row>
    <row r="36" spans="1:8" s="43" customFormat="1" ht="26.25">
      <c r="A36" s="101" t="s">
        <v>328</v>
      </c>
      <c r="B36" s="39" t="s">
        <v>342</v>
      </c>
      <c r="C36" s="41" t="s">
        <v>5</v>
      </c>
      <c r="D36" s="42">
        <v>1</v>
      </c>
      <c r="E36" s="44"/>
      <c r="F36" s="44">
        <f>E36*D36</f>
        <v>0</v>
      </c>
      <c r="H36" s="61"/>
    </row>
    <row r="37" spans="1:9" ht="12.75">
      <c r="A37" s="101"/>
      <c r="B37" s="39"/>
      <c r="C37" s="41"/>
      <c r="D37" s="42"/>
      <c r="E37" s="44"/>
      <c r="F37" s="44"/>
      <c r="G37" s="43"/>
      <c r="H37" s="43"/>
      <c r="I37" s="43"/>
    </row>
    <row r="38" spans="1:9" ht="12.75">
      <c r="A38" s="101" t="s">
        <v>287</v>
      </c>
      <c r="B38" s="39" t="s">
        <v>39</v>
      </c>
      <c r="C38" s="41" t="s">
        <v>30</v>
      </c>
      <c r="D38" s="42">
        <f>200*1</f>
        <v>200</v>
      </c>
      <c r="E38" s="44"/>
      <c r="F38" s="44">
        <f>E38*D38</f>
        <v>0</v>
      </c>
      <c r="G38" s="43"/>
      <c r="H38" s="43"/>
      <c r="I38" s="43"/>
    </row>
    <row r="39" spans="1:9" ht="12.75">
      <c r="A39" s="101"/>
      <c r="B39" s="39"/>
      <c r="C39" s="41"/>
      <c r="D39" s="42"/>
      <c r="E39" s="44"/>
      <c r="F39" s="44"/>
      <c r="G39" s="43"/>
      <c r="H39" s="43"/>
      <c r="I39" s="43"/>
    </row>
    <row r="40" spans="1:9" ht="12.75">
      <c r="A40" s="101" t="s">
        <v>150</v>
      </c>
      <c r="B40" s="24" t="s">
        <v>27</v>
      </c>
      <c r="C40" s="21"/>
      <c r="D40" s="25"/>
      <c r="E40" s="23"/>
      <c r="F40" s="44"/>
      <c r="G40" s="43"/>
      <c r="H40" s="43"/>
      <c r="I40" s="43"/>
    </row>
    <row r="41" spans="1:9" ht="12.75">
      <c r="A41" s="101"/>
      <c r="B41" s="39"/>
      <c r="C41" s="41"/>
      <c r="D41" s="42"/>
      <c r="E41" s="44"/>
      <c r="F41" s="44"/>
      <c r="G41" s="48"/>
      <c r="H41" s="43"/>
      <c r="I41" s="43"/>
    </row>
    <row r="42" spans="1:9" ht="12.75">
      <c r="A42" s="101" t="s">
        <v>151</v>
      </c>
      <c r="B42" s="39" t="s">
        <v>81</v>
      </c>
      <c r="C42" s="41" t="s">
        <v>31</v>
      </c>
      <c r="D42" s="42">
        <f>6*175</f>
        <v>1050</v>
      </c>
      <c r="E42" s="44"/>
      <c r="F42" s="44">
        <f>E42*D42</f>
        <v>0</v>
      </c>
      <c r="G42" s="48"/>
      <c r="H42" s="43"/>
      <c r="I42" s="43"/>
    </row>
    <row r="43" spans="1:9" ht="12.75">
      <c r="A43" s="101"/>
      <c r="B43" s="39"/>
      <c r="C43" s="41"/>
      <c r="D43" s="42"/>
      <c r="E43" s="44"/>
      <c r="F43" s="44"/>
      <c r="G43" s="48"/>
      <c r="H43" s="43"/>
      <c r="I43" s="43"/>
    </row>
    <row r="44" spans="1:9" ht="26.25">
      <c r="A44" s="101" t="s">
        <v>152</v>
      </c>
      <c r="B44" s="39" t="s">
        <v>340</v>
      </c>
      <c r="C44" s="41" t="s">
        <v>30</v>
      </c>
      <c r="D44" s="42">
        <v>1050</v>
      </c>
      <c r="E44" s="44"/>
      <c r="F44" s="44">
        <f>E44*D44</f>
        <v>0</v>
      </c>
      <c r="G44" s="48"/>
      <c r="H44" s="43"/>
      <c r="I44" s="43"/>
    </row>
    <row r="45" spans="1:9" ht="12.75">
      <c r="A45" s="101"/>
      <c r="B45" s="39"/>
      <c r="C45" s="41"/>
      <c r="D45" s="42"/>
      <c r="E45" s="44"/>
      <c r="F45" s="44"/>
      <c r="G45" s="48"/>
      <c r="H45" s="43"/>
      <c r="I45" s="43"/>
    </row>
    <row r="46" spans="1:9" ht="12.75">
      <c r="A46" s="101" t="s">
        <v>153</v>
      </c>
      <c r="B46" s="39" t="s">
        <v>279</v>
      </c>
      <c r="C46" s="41" t="s">
        <v>31</v>
      </c>
      <c r="D46" s="42">
        <f>6.75*175</f>
        <v>1181.25</v>
      </c>
      <c r="E46" s="44"/>
      <c r="F46" s="44">
        <f>E46*D46</f>
        <v>0</v>
      </c>
      <c r="G46" s="48"/>
      <c r="H46" s="43"/>
      <c r="I46" s="43"/>
    </row>
    <row r="47" spans="1:9" ht="12.75">
      <c r="A47" s="76"/>
      <c r="B47" s="17"/>
      <c r="C47" s="21"/>
      <c r="D47" s="25"/>
      <c r="E47" s="23"/>
      <c r="F47" s="44"/>
      <c r="G47" s="43"/>
      <c r="H47" s="43"/>
      <c r="I47" s="43"/>
    </row>
    <row r="48" spans="1:9" ht="15">
      <c r="A48" s="28" t="s">
        <v>144</v>
      </c>
      <c r="B48" s="28" t="s">
        <v>28</v>
      </c>
      <c r="C48" s="21"/>
      <c r="D48" s="25"/>
      <c r="E48" s="23"/>
      <c r="F48" s="44"/>
      <c r="G48" s="43"/>
      <c r="H48" s="43"/>
      <c r="I48" s="43"/>
    </row>
    <row r="49" spans="1:9" ht="12.75">
      <c r="A49" s="76"/>
      <c r="B49" s="17"/>
      <c r="C49" s="21"/>
      <c r="D49" s="25"/>
      <c r="E49" s="23"/>
      <c r="F49" s="44"/>
      <c r="G49" s="43"/>
      <c r="H49" s="43"/>
      <c r="I49" s="43"/>
    </row>
    <row r="50" spans="1:9" ht="12.75">
      <c r="A50" s="101" t="s">
        <v>61</v>
      </c>
      <c r="B50" s="24" t="s">
        <v>157</v>
      </c>
      <c r="C50" s="21"/>
      <c r="D50" s="25"/>
      <c r="E50" s="23"/>
      <c r="F50" s="44"/>
      <c r="G50" s="43"/>
      <c r="H50" s="43"/>
      <c r="I50" s="43"/>
    </row>
    <row r="51" spans="1:9" ht="12.75">
      <c r="A51" s="76"/>
      <c r="B51" s="24"/>
      <c r="C51" s="21"/>
      <c r="D51" s="25"/>
      <c r="E51" s="23"/>
      <c r="F51" s="44"/>
      <c r="G51" s="43"/>
      <c r="H51" s="43"/>
      <c r="I51" s="43"/>
    </row>
    <row r="52" spans="1:9" ht="12.75">
      <c r="A52" s="76"/>
      <c r="B52" s="31" t="s">
        <v>47</v>
      </c>
      <c r="C52" s="21"/>
      <c r="D52" s="25"/>
      <c r="E52" s="23"/>
      <c r="F52" s="44"/>
      <c r="G52" s="43"/>
      <c r="H52" s="43"/>
      <c r="I52" s="43"/>
    </row>
    <row r="53" spans="1:9" ht="12.75">
      <c r="A53" s="101" t="s">
        <v>273</v>
      </c>
      <c r="B53" s="39" t="s">
        <v>48</v>
      </c>
      <c r="C53" s="41" t="s">
        <v>7</v>
      </c>
      <c r="D53" s="42">
        <v>160</v>
      </c>
      <c r="E53" s="44"/>
      <c r="F53" s="44">
        <f>E53*D53</f>
        <v>0</v>
      </c>
      <c r="G53" s="43"/>
      <c r="H53" s="43"/>
      <c r="I53" s="43"/>
    </row>
    <row r="54" spans="1:9" ht="12.75">
      <c r="A54" s="101"/>
      <c r="B54" s="39"/>
      <c r="C54" s="41"/>
      <c r="D54" s="42"/>
      <c r="E54" s="44"/>
      <c r="F54" s="44"/>
      <c r="G54" s="43"/>
      <c r="H54" s="43"/>
      <c r="I54" s="43"/>
    </row>
    <row r="55" spans="1:9" ht="25.5" customHeight="1">
      <c r="A55" s="101" t="s">
        <v>274</v>
      </c>
      <c r="B55" s="39" t="s">
        <v>86</v>
      </c>
      <c r="C55" s="41" t="s">
        <v>7</v>
      </c>
      <c r="D55" s="42">
        <v>110</v>
      </c>
      <c r="E55" s="44"/>
      <c r="F55" s="44">
        <f>E55*D55</f>
        <v>0</v>
      </c>
      <c r="G55" s="48"/>
      <c r="H55" s="43"/>
      <c r="I55" s="43"/>
    </row>
    <row r="56" spans="1:9" ht="12.75">
      <c r="A56" s="101"/>
      <c r="B56" s="27" t="s">
        <v>33</v>
      </c>
      <c r="C56" s="21"/>
      <c r="D56" s="25"/>
      <c r="E56" s="23"/>
      <c r="F56" s="44"/>
      <c r="G56" s="43"/>
      <c r="H56" s="43"/>
      <c r="I56" s="43"/>
    </row>
    <row r="57" spans="1:6" s="43" customFormat="1" ht="26.25">
      <c r="A57" s="101" t="s">
        <v>275</v>
      </c>
      <c r="B57" s="39" t="s">
        <v>289</v>
      </c>
      <c r="C57" s="41" t="s">
        <v>9</v>
      </c>
      <c r="D57" s="42">
        <v>3</v>
      </c>
      <c r="E57" s="44"/>
      <c r="F57" s="44">
        <f>E57*D57</f>
        <v>0</v>
      </c>
    </row>
    <row r="58" spans="1:6" s="43" customFormat="1" ht="12.75">
      <c r="A58" s="101"/>
      <c r="B58" s="40"/>
      <c r="C58" s="41"/>
      <c r="D58" s="42"/>
      <c r="E58" s="44"/>
      <c r="F58" s="44"/>
    </row>
    <row r="59" spans="1:6" s="43" customFormat="1" ht="12.75">
      <c r="A59" s="101" t="s">
        <v>276</v>
      </c>
      <c r="B59" s="39" t="s">
        <v>290</v>
      </c>
      <c r="C59" s="41" t="s">
        <v>9</v>
      </c>
      <c r="D59" s="42">
        <v>1</v>
      </c>
      <c r="E59" s="44"/>
      <c r="F59" s="44">
        <f>E59*D59</f>
        <v>0</v>
      </c>
    </row>
    <row r="60" spans="1:6" s="43" customFormat="1" ht="12.75">
      <c r="A60" s="101"/>
      <c r="B60" s="39"/>
      <c r="C60" s="41"/>
      <c r="D60" s="42"/>
      <c r="E60" s="44"/>
      <c r="F60" s="44"/>
    </row>
    <row r="61" spans="1:7" s="43" customFormat="1" ht="39">
      <c r="A61" s="101" t="s">
        <v>277</v>
      </c>
      <c r="B61" s="39" t="s">
        <v>341</v>
      </c>
      <c r="C61" s="41" t="s">
        <v>7</v>
      </c>
      <c r="D61" s="42">
        <v>16</v>
      </c>
      <c r="E61" s="44"/>
      <c r="F61" s="44">
        <f>E61*D61</f>
        <v>0</v>
      </c>
      <c r="G61" s="48"/>
    </row>
    <row r="62" spans="1:9" ht="15" customHeight="1">
      <c r="A62" s="101"/>
      <c r="B62" s="39"/>
      <c r="C62" s="41"/>
      <c r="D62" s="42"/>
      <c r="E62" s="44"/>
      <c r="F62" s="44"/>
      <c r="G62" s="48"/>
      <c r="H62" s="43"/>
      <c r="I62" s="43"/>
    </row>
    <row r="63" spans="1:9" ht="12.75">
      <c r="A63" s="101" t="s">
        <v>62</v>
      </c>
      <c r="B63" s="24" t="s">
        <v>156</v>
      </c>
      <c r="C63" s="21"/>
      <c r="D63" s="25"/>
      <c r="E63" s="23"/>
      <c r="F63" s="44"/>
      <c r="G63" s="43"/>
      <c r="H63" s="43"/>
      <c r="I63" s="43"/>
    </row>
    <row r="64" spans="1:9" ht="12.75">
      <c r="A64" s="101"/>
      <c r="B64" s="24"/>
      <c r="C64" s="21"/>
      <c r="D64" s="25"/>
      <c r="E64" s="23"/>
      <c r="F64" s="44"/>
      <c r="G64" s="43"/>
      <c r="H64" s="43"/>
      <c r="I64" s="43"/>
    </row>
    <row r="65" spans="1:9" ht="12.75">
      <c r="A65" s="101" t="s">
        <v>154</v>
      </c>
      <c r="B65" s="39" t="s">
        <v>82</v>
      </c>
      <c r="C65" s="41" t="s">
        <v>7</v>
      </c>
      <c r="D65" s="42">
        <v>55</v>
      </c>
      <c r="E65" s="44"/>
      <c r="F65" s="44">
        <f>E65*D65</f>
        <v>0</v>
      </c>
      <c r="G65" s="43"/>
      <c r="H65" s="43"/>
      <c r="I65" s="43"/>
    </row>
    <row r="66" spans="1:9" ht="12.75">
      <c r="A66" s="101"/>
      <c r="B66" s="46"/>
      <c r="C66" s="41"/>
      <c r="D66" s="42"/>
      <c r="E66" s="44"/>
      <c r="F66" s="44"/>
      <c r="G66" s="43"/>
      <c r="H66" s="43"/>
      <c r="I66" s="43"/>
    </row>
    <row r="67" spans="1:9" ht="12.75">
      <c r="A67" s="101" t="s">
        <v>155</v>
      </c>
      <c r="B67" s="39" t="s">
        <v>40</v>
      </c>
      <c r="C67" s="41" t="s">
        <v>7</v>
      </c>
      <c r="D67" s="42">
        <v>105</v>
      </c>
      <c r="E67" s="44"/>
      <c r="F67" s="44">
        <f>E67*D67</f>
        <v>0</v>
      </c>
      <c r="G67" s="50"/>
      <c r="H67" s="43"/>
      <c r="I67" s="43"/>
    </row>
    <row r="68" spans="1:9" ht="12.75">
      <c r="A68" s="76"/>
      <c r="B68" s="26"/>
      <c r="C68" s="21"/>
      <c r="D68" s="25"/>
      <c r="E68" s="23"/>
      <c r="F68" s="44"/>
      <c r="G68" s="43"/>
      <c r="H68" s="43"/>
      <c r="I68" s="43"/>
    </row>
    <row r="69" spans="1:9" ht="15">
      <c r="A69" s="47" t="s">
        <v>145</v>
      </c>
      <c r="B69" s="47" t="s">
        <v>139</v>
      </c>
      <c r="C69" s="41"/>
      <c r="D69" s="42"/>
      <c r="E69" s="44"/>
      <c r="F69" s="44"/>
      <c r="G69" s="43"/>
      <c r="H69" s="43"/>
      <c r="I69" s="43"/>
    </row>
    <row r="70" spans="1:9" ht="12.75">
      <c r="A70" s="101"/>
      <c r="B70" s="17"/>
      <c r="C70" s="21"/>
      <c r="D70" s="25"/>
      <c r="E70" s="23"/>
      <c r="F70" s="44"/>
      <c r="G70" s="43"/>
      <c r="H70" s="43"/>
      <c r="I70" s="43"/>
    </row>
    <row r="71" spans="1:9" ht="12.75">
      <c r="A71" s="101" t="s">
        <v>63</v>
      </c>
      <c r="B71" s="46" t="s">
        <v>140</v>
      </c>
      <c r="C71" s="41"/>
      <c r="D71" s="42"/>
      <c r="E71" s="44"/>
      <c r="F71" s="44"/>
      <c r="G71" s="43"/>
      <c r="H71" s="43"/>
      <c r="I71" s="43"/>
    </row>
    <row r="72" spans="1:9" ht="12.75">
      <c r="A72" s="101"/>
      <c r="B72" s="39"/>
      <c r="C72" s="41"/>
      <c r="D72" s="42"/>
      <c r="E72" s="44"/>
      <c r="F72" s="44"/>
      <c r="G72" s="43"/>
      <c r="H72" s="43"/>
      <c r="I72" s="43"/>
    </row>
    <row r="73" spans="1:9" ht="12.75">
      <c r="A73" s="101"/>
      <c r="B73" s="40" t="s">
        <v>8</v>
      </c>
      <c r="C73" s="41"/>
      <c r="D73" s="42"/>
      <c r="E73" s="44"/>
      <c r="F73" s="44"/>
      <c r="G73" s="43"/>
      <c r="H73" s="43"/>
      <c r="I73" s="43"/>
    </row>
    <row r="74" spans="1:9" ht="26.25">
      <c r="A74" s="101" t="s">
        <v>158</v>
      </c>
      <c r="B74" s="39" t="s">
        <v>291</v>
      </c>
      <c r="C74" s="36" t="s">
        <v>30</v>
      </c>
      <c r="D74" s="42">
        <v>360</v>
      </c>
      <c r="E74" s="44"/>
      <c r="F74" s="44">
        <f>E74*D74</f>
        <v>0</v>
      </c>
      <c r="G74" s="48"/>
      <c r="H74" s="43"/>
      <c r="I74" s="43"/>
    </row>
    <row r="75" spans="1:9" ht="12.75">
      <c r="A75" s="101"/>
      <c r="B75" s="39"/>
      <c r="C75" s="41"/>
      <c r="D75" s="42"/>
      <c r="E75" s="44"/>
      <c r="F75" s="44"/>
      <c r="G75" s="43"/>
      <c r="H75" s="43"/>
      <c r="I75" s="43"/>
    </row>
    <row r="76" spans="1:9" ht="12.75">
      <c r="A76" s="101"/>
      <c r="B76" s="39"/>
      <c r="C76" s="41"/>
      <c r="D76" s="42"/>
      <c r="E76" s="44"/>
      <c r="F76" s="44"/>
      <c r="G76" s="43"/>
      <c r="H76" s="43"/>
      <c r="I76" s="43"/>
    </row>
    <row r="77" spans="1:9" ht="12.75">
      <c r="A77" s="101" t="s">
        <v>64</v>
      </c>
      <c r="B77" s="46" t="s">
        <v>188</v>
      </c>
      <c r="C77" s="41"/>
      <c r="D77" s="42"/>
      <c r="E77" s="44"/>
      <c r="F77" s="44"/>
      <c r="G77" s="43"/>
      <c r="H77" s="43"/>
      <c r="I77" s="43"/>
    </row>
    <row r="78" spans="1:9" ht="12.75">
      <c r="A78" s="101"/>
      <c r="B78" s="39"/>
      <c r="C78" s="41"/>
      <c r="D78" s="42"/>
      <c r="E78" s="44"/>
      <c r="F78" s="44"/>
      <c r="G78" s="43"/>
      <c r="H78" s="43"/>
      <c r="I78" s="43"/>
    </row>
    <row r="79" spans="1:9" ht="12.75">
      <c r="A79" s="101"/>
      <c r="B79" s="40" t="s">
        <v>54</v>
      </c>
      <c r="C79" s="41"/>
      <c r="D79" s="42"/>
      <c r="E79" s="44"/>
      <c r="F79" s="44"/>
      <c r="G79" s="43"/>
      <c r="H79" s="43"/>
      <c r="I79" s="43"/>
    </row>
    <row r="80" spans="1:9" ht="12.75">
      <c r="A80" s="101" t="s">
        <v>159</v>
      </c>
      <c r="B80" s="45" t="s">
        <v>292</v>
      </c>
      <c r="C80" s="36" t="s">
        <v>30</v>
      </c>
      <c r="D80" s="42">
        <v>360</v>
      </c>
      <c r="E80" s="44"/>
      <c r="F80" s="44">
        <f>E80*D80</f>
        <v>0</v>
      </c>
      <c r="G80" s="43"/>
      <c r="H80" s="43"/>
      <c r="I80" s="43"/>
    </row>
    <row r="81" spans="1:9" ht="12.75">
      <c r="A81" s="101"/>
      <c r="B81" s="39"/>
      <c r="C81" s="41"/>
      <c r="D81" s="42"/>
      <c r="E81" s="44"/>
      <c r="F81" s="44"/>
      <c r="G81" s="43"/>
      <c r="H81" s="43"/>
      <c r="I81" s="43"/>
    </row>
    <row r="82" spans="1:9" ht="16.5" customHeight="1">
      <c r="A82" s="101"/>
      <c r="B82" s="40" t="s">
        <v>70</v>
      </c>
      <c r="C82" s="41"/>
      <c r="D82" s="42"/>
      <c r="E82" s="44"/>
      <c r="F82" s="44"/>
      <c r="G82" s="43"/>
      <c r="H82" s="43"/>
      <c r="I82" s="43"/>
    </row>
    <row r="83" spans="1:6" s="43" customFormat="1" ht="32.25" customHeight="1">
      <c r="A83" s="101" t="s">
        <v>160</v>
      </c>
      <c r="B83" s="39" t="s">
        <v>384</v>
      </c>
      <c r="C83" s="36" t="s">
        <v>30</v>
      </c>
      <c r="D83" s="42">
        <v>360</v>
      </c>
      <c r="E83" s="44"/>
      <c r="F83" s="44">
        <f>E83*D83</f>
        <v>0</v>
      </c>
    </row>
    <row r="84" spans="1:6" s="43" customFormat="1" ht="12.75">
      <c r="A84" s="101" t="s">
        <v>161</v>
      </c>
      <c r="B84" s="39" t="s">
        <v>309</v>
      </c>
      <c r="C84" s="36" t="s">
        <v>30</v>
      </c>
      <c r="D84" s="42">
        <v>360</v>
      </c>
      <c r="E84" s="44"/>
      <c r="F84" s="44">
        <f>E84*D84</f>
        <v>0</v>
      </c>
    </row>
    <row r="85" spans="1:12" ht="12.75">
      <c r="A85" s="101"/>
      <c r="B85" s="39"/>
      <c r="C85" s="36"/>
      <c r="D85" s="42"/>
      <c r="E85" s="44"/>
      <c r="F85" s="44"/>
      <c r="G85" s="43"/>
      <c r="H85" s="43"/>
      <c r="I85" s="43"/>
      <c r="J85" s="43"/>
      <c r="K85" s="43"/>
      <c r="L85" s="43"/>
    </row>
    <row r="86" spans="1:9" ht="12.75">
      <c r="A86" s="101" t="s">
        <v>298</v>
      </c>
      <c r="B86" s="46" t="s">
        <v>285</v>
      </c>
      <c r="C86" s="36"/>
      <c r="D86" s="42"/>
      <c r="E86" s="44"/>
      <c r="F86" s="44"/>
      <c r="G86" s="43"/>
      <c r="H86" s="43"/>
      <c r="I86" s="43"/>
    </row>
    <row r="87" spans="1:9" ht="12.75">
      <c r="A87" s="76"/>
      <c r="B87" s="23"/>
      <c r="C87" s="21"/>
      <c r="D87" s="25"/>
      <c r="E87" s="23"/>
      <c r="F87" s="44"/>
      <c r="G87" s="43"/>
      <c r="H87" s="43"/>
      <c r="I87" s="43"/>
    </row>
    <row r="88" spans="1:9" ht="12.75">
      <c r="A88" s="101" t="s">
        <v>300</v>
      </c>
      <c r="B88" s="39" t="s">
        <v>51</v>
      </c>
      <c r="C88" s="36" t="s">
        <v>30</v>
      </c>
      <c r="D88" s="42">
        <v>1500</v>
      </c>
      <c r="E88" s="44"/>
      <c r="F88" s="44">
        <f>E88*D88</f>
        <v>0</v>
      </c>
      <c r="G88" s="43"/>
      <c r="H88" s="43"/>
      <c r="I88" s="43"/>
    </row>
    <row r="89" spans="1:9" ht="12.75">
      <c r="A89" s="101"/>
      <c r="B89" s="39"/>
      <c r="C89" s="41"/>
      <c r="D89" s="42"/>
      <c r="E89" s="44"/>
      <c r="F89" s="44"/>
      <c r="G89" s="43"/>
      <c r="H89" s="43"/>
      <c r="I89" s="43"/>
    </row>
    <row r="90" spans="1:9" ht="12.75">
      <c r="A90" s="101" t="s">
        <v>299</v>
      </c>
      <c r="B90" s="46" t="s">
        <v>286</v>
      </c>
      <c r="C90" s="41"/>
      <c r="D90" s="42"/>
      <c r="E90" s="44"/>
      <c r="F90" s="44"/>
      <c r="G90" s="43"/>
      <c r="H90" s="43"/>
      <c r="I90" s="43"/>
    </row>
    <row r="91" spans="1:9" ht="12.75">
      <c r="A91" s="101"/>
      <c r="B91" s="39"/>
      <c r="C91" s="41"/>
      <c r="D91" s="42"/>
      <c r="E91" s="44"/>
      <c r="F91" s="44"/>
      <c r="G91" s="43"/>
      <c r="H91" s="43"/>
      <c r="I91" s="43"/>
    </row>
    <row r="92" spans="1:9" ht="26.25">
      <c r="A92" s="101" t="s">
        <v>301</v>
      </c>
      <c r="B92" s="39" t="s">
        <v>283</v>
      </c>
      <c r="C92" s="36" t="s">
        <v>30</v>
      </c>
      <c r="D92" s="42">
        <v>660</v>
      </c>
      <c r="E92" s="44"/>
      <c r="F92" s="44">
        <f>E92*D92</f>
        <v>0</v>
      </c>
      <c r="G92" s="43"/>
      <c r="H92" s="43"/>
      <c r="I92" s="43"/>
    </row>
    <row r="93" spans="1:9" ht="12.75">
      <c r="A93" s="101"/>
      <c r="B93" s="39"/>
      <c r="C93" s="36"/>
      <c r="D93" s="42"/>
      <c r="E93" s="44"/>
      <c r="F93" s="44"/>
      <c r="G93" s="43"/>
      <c r="H93" s="43"/>
      <c r="I93" s="43"/>
    </row>
    <row r="94" spans="1:9" ht="26.25">
      <c r="A94" s="101" t="s">
        <v>302</v>
      </c>
      <c r="B94" s="39" t="s">
        <v>284</v>
      </c>
      <c r="C94" s="36" t="s">
        <v>30</v>
      </c>
      <c r="D94" s="42">
        <v>150</v>
      </c>
      <c r="E94" s="44"/>
      <c r="F94" s="44">
        <f>E94*D94</f>
        <v>0</v>
      </c>
      <c r="G94" s="43"/>
      <c r="H94" s="43"/>
      <c r="I94" s="43"/>
    </row>
    <row r="95" spans="1:9" ht="12.75">
      <c r="A95" s="76"/>
      <c r="B95" s="23"/>
      <c r="C95" s="21"/>
      <c r="D95" s="25"/>
      <c r="E95" s="23"/>
      <c r="F95" s="44"/>
      <c r="G95" s="43"/>
      <c r="H95" s="43"/>
      <c r="I95" s="43"/>
    </row>
    <row r="96" spans="1:9" ht="15">
      <c r="A96" s="28" t="s">
        <v>162</v>
      </c>
      <c r="B96" s="28" t="s">
        <v>163</v>
      </c>
      <c r="C96" s="21"/>
      <c r="D96" s="25"/>
      <c r="E96" s="23"/>
      <c r="F96" s="44"/>
      <c r="G96" s="43"/>
      <c r="H96" s="43"/>
      <c r="I96" s="43"/>
    </row>
    <row r="97" spans="1:9" ht="12.75">
      <c r="A97" s="101"/>
      <c r="B97" s="17"/>
      <c r="C97" s="21"/>
      <c r="D97" s="25"/>
      <c r="E97" s="23"/>
      <c r="F97" s="44"/>
      <c r="G97" s="43"/>
      <c r="H97" s="43"/>
      <c r="I97" s="43"/>
    </row>
    <row r="98" spans="1:9" ht="12.75">
      <c r="A98" s="101" t="s">
        <v>164</v>
      </c>
      <c r="B98" s="24" t="s">
        <v>231</v>
      </c>
      <c r="C98" s="21"/>
      <c r="D98" s="25"/>
      <c r="E98" s="23"/>
      <c r="F98" s="44"/>
      <c r="G98" s="43"/>
      <c r="H98" s="43"/>
      <c r="I98" s="43"/>
    </row>
    <row r="99" spans="1:9" ht="12.75">
      <c r="A99" s="101"/>
      <c r="B99" s="17"/>
      <c r="C99" s="21"/>
      <c r="D99" s="25"/>
      <c r="E99" s="23"/>
      <c r="F99" s="44"/>
      <c r="G99" s="43"/>
      <c r="H99" s="43"/>
      <c r="I99" s="43"/>
    </row>
    <row r="100" spans="1:6" s="43" customFormat="1" ht="26.25">
      <c r="A100" s="101" t="s">
        <v>165</v>
      </c>
      <c r="B100" s="39" t="s">
        <v>329</v>
      </c>
      <c r="C100" s="41" t="s">
        <v>311</v>
      </c>
      <c r="D100" s="42">
        <v>1</v>
      </c>
      <c r="E100" s="44">
        <v>2000</v>
      </c>
      <c r="F100" s="44">
        <f>E100*D100</f>
        <v>2000</v>
      </c>
    </row>
    <row r="101" spans="1:9" ht="12.75">
      <c r="A101" s="101"/>
      <c r="B101" s="17"/>
      <c r="C101" s="21"/>
      <c r="D101" s="25"/>
      <c r="E101" s="23"/>
      <c r="F101" s="44"/>
      <c r="G101" s="43"/>
      <c r="H101" s="43"/>
      <c r="I101" s="43"/>
    </row>
    <row r="102" spans="1:9" ht="12.75">
      <c r="A102" s="101" t="s">
        <v>166</v>
      </c>
      <c r="B102" s="24" t="s">
        <v>232</v>
      </c>
      <c r="C102" s="21"/>
      <c r="D102" s="25"/>
      <c r="E102" s="23"/>
      <c r="F102" s="44"/>
      <c r="G102" s="43"/>
      <c r="H102" s="43"/>
      <c r="I102" s="43"/>
    </row>
    <row r="103" spans="1:9" ht="12.75">
      <c r="A103" s="101"/>
      <c r="B103" s="17"/>
      <c r="C103" s="21"/>
      <c r="D103" s="25"/>
      <c r="E103" s="23"/>
      <c r="F103" s="44"/>
      <c r="G103" s="43"/>
      <c r="H103" s="43"/>
      <c r="I103" s="43"/>
    </row>
    <row r="104" spans="1:9" ht="12.75">
      <c r="A104" s="101" t="s">
        <v>167</v>
      </c>
      <c r="B104" s="39" t="s">
        <v>280</v>
      </c>
      <c r="C104" s="41" t="s">
        <v>7</v>
      </c>
      <c r="D104" s="42">
        <v>45</v>
      </c>
      <c r="E104" s="44"/>
      <c r="F104" s="44">
        <f>E104*D104</f>
        <v>0</v>
      </c>
      <c r="G104" s="43"/>
      <c r="H104" s="43"/>
      <c r="I104" s="43"/>
    </row>
    <row r="105" spans="1:9" ht="12.75">
      <c r="A105" s="101"/>
      <c r="B105" s="17"/>
      <c r="C105" s="21"/>
      <c r="D105" s="25"/>
      <c r="E105" s="23"/>
      <c r="F105" s="44"/>
      <c r="G105" s="43"/>
      <c r="H105" s="43"/>
      <c r="I105" s="43"/>
    </row>
    <row r="106" spans="1:9" ht="12.75">
      <c r="A106" s="101" t="s">
        <v>168</v>
      </c>
      <c r="B106" s="17" t="s">
        <v>282</v>
      </c>
      <c r="C106" s="21" t="s">
        <v>5</v>
      </c>
      <c r="D106" s="25">
        <v>1</v>
      </c>
      <c r="E106" s="23"/>
      <c r="F106" s="44">
        <f>E106*D106</f>
        <v>0</v>
      </c>
      <c r="G106" s="43"/>
      <c r="H106" s="43"/>
      <c r="I106" s="43"/>
    </row>
    <row r="107" spans="1:9" ht="12.75">
      <c r="A107" s="101"/>
      <c r="B107" s="17"/>
      <c r="C107" s="21"/>
      <c r="D107" s="25"/>
      <c r="E107" s="23"/>
      <c r="F107" s="44"/>
      <c r="G107" s="43"/>
      <c r="H107" s="43"/>
      <c r="I107" s="43"/>
    </row>
    <row r="108" spans="1:9" ht="12.75">
      <c r="A108" s="101" t="s">
        <v>169</v>
      </c>
      <c r="B108" s="39" t="s">
        <v>281</v>
      </c>
      <c r="C108" s="21" t="s">
        <v>5</v>
      </c>
      <c r="D108" s="25">
        <v>1</v>
      </c>
      <c r="E108" s="23"/>
      <c r="F108" s="44">
        <f>E108*D108</f>
        <v>0</v>
      </c>
      <c r="G108" s="43"/>
      <c r="H108" s="43"/>
      <c r="I108" s="43"/>
    </row>
    <row r="109" spans="1:9" ht="12.75">
      <c r="A109" s="101"/>
      <c r="B109" s="39"/>
      <c r="C109" s="21"/>
      <c r="D109" s="25"/>
      <c r="E109" s="23"/>
      <c r="F109" s="44"/>
      <c r="G109" s="43"/>
      <c r="H109" s="43"/>
      <c r="I109" s="43"/>
    </row>
    <row r="110" spans="1:9" ht="12.75">
      <c r="A110" s="101" t="s">
        <v>170</v>
      </c>
      <c r="B110" s="46" t="s">
        <v>13</v>
      </c>
      <c r="C110" s="21"/>
      <c r="D110" s="25"/>
      <c r="E110" s="23"/>
      <c r="F110" s="44"/>
      <c r="G110" s="43"/>
      <c r="H110" s="43"/>
      <c r="I110" s="43"/>
    </row>
    <row r="111" spans="1:6" s="43" customFormat="1" ht="12.75">
      <c r="A111" s="101"/>
      <c r="B111" s="39"/>
      <c r="C111" s="41"/>
      <c r="D111" s="42"/>
      <c r="E111" s="44"/>
      <c r="F111" s="44"/>
    </row>
    <row r="112" spans="1:6" s="43" customFormat="1" ht="26.25">
      <c r="A112" s="101" t="s">
        <v>171</v>
      </c>
      <c r="B112" s="39" t="s">
        <v>383</v>
      </c>
      <c r="C112" s="41" t="s">
        <v>9</v>
      </c>
      <c r="D112" s="42">
        <v>32</v>
      </c>
      <c r="E112" s="44"/>
      <c r="F112" s="44">
        <f>E112*D112</f>
        <v>0</v>
      </c>
    </row>
    <row r="113" spans="1:9" ht="13.5" customHeight="1">
      <c r="A113" s="101"/>
      <c r="B113" s="39"/>
      <c r="C113" s="41"/>
      <c r="D113" s="42"/>
      <c r="E113" s="44"/>
      <c r="F113" s="44"/>
      <c r="G113" s="43"/>
      <c r="H113" s="43"/>
      <c r="I113" s="43"/>
    </row>
    <row r="114" spans="1:6" s="43" customFormat="1" ht="39">
      <c r="A114" s="101" t="s">
        <v>172</v>
      </c>
      <c r="B114" s="39" t="s">
        <v>297</v>
      </c>
      <c r="C114" s="41" t="s">
        <v>9</v>
      </c>
      <c r="D114" s="42">
        <v>1</v>
      </c>
      <c r="E114" s="44"/>
      <c r="F114" s="44">
        <f>E114*D114</f>
        <v>0</v>
      </c>
    </row>
    <row r="115" spans="1:9" ht="12.75">
      <c r="A115" s="101"/>
      <c r="B115" s="20"/>
      <c r="C115" s="39"/>
      <c r="D115" s="42"/>
      <c r="E115" s="23"/>
      <c r="F115" s="23"/>
      <c r="G115" s="43"/>
      <c r="H115" s="43"/>
      <c r="I115" s="43"/>
    </row>
    <row r="116" spans="1:9" ht="15">
      <c r="A116" s="60" t="s">
        <v>173</v>
      </c>
      <c r="B116" s="28" t="s">
        <v>29</v>
      </c>
      <c r="C116" s="21"/>
      <c r="D116" s="25"/>
      <c r="E116" s="23"/>
      <c r="F116" s="23"/>
      <c r="G116" s="43"/>
      <c r="H116" s="43"/>
      <c r="I116" s="43"/>
    </row>
    <row r="117" spans="1:9" ht="12.75">
      <c r="A117" s="76"/>
      <c r="B117" s="20"/>
      <c r="C117" s="21"/>
      <c r="D117" s="25"/>
      <c r="E117" s="23"/>
      <c r="F117" s="23"/>
      <c r="G117" s="43"/>
      <c r="H117" s="43"/>
      <c r="I117" s="43"/>
    </row>
    <row r="118" spans="1:9" ht="12.75">
      <c r="A118" s="101" t="s">
        <v>174</v>
      </c>
      <c r="B118" s="105" t="s">
        <v>29</v>
      </c>
      <c r="C118" s="21"/>
      <c r="D118" s="25"/>
      <c r="E118" s="23"/>
      <c r="F118" s="44"/>
      <c r="G118" s="43"/>
      <c r="H118" s="43"/>
      <c r="I118" s="43"/>
    </row>
    <row r="119" spans="1:9" ht="12.75">
      <c r="A119" s="76"/>
      <c r="B119" s="17"/>
      <c r="C119" s="21"/>
      <c r="D119" s="25"/>
      <c r="E119" s="23"/>
      <c r="F119" s="44"/>
      <c r="G119" s="43"/>
      <c r="H119" s="43"/>
      <c r="I119" s="43"/>
    </row>
    <row r="120" spans="1:9" ht="12.75">
      <c r="A120" s="101" t="s">
        <v>175</v>
      </c>
      <c r="B120" s="39" t="s">
        <v>333</v>
      </c>
      <c r="C120" s="41" t="s">
        <v>9</v>
      </c>
      <c r="D120" s="42">
        <v>2</v>
      </c>
      <c r="E120" s="44"/>
      <c r="F120" s="44">
        <f>E120*D120</f>
        <v>0</v>
      </c>
      <c r="G120" s="43"/>
      <c r="H120" s="58"/>
      <c r="I120" s="43"/>
    </row>
    <row r="121" spans="1:9" ht="12.75">
      <c r="A121" s="101"/>
      <c r="B121" s="39"/>
      <c r="C121" s="41"/>
      <c r="D121" s="42"/>
      <c r="E121" s="44"/>
      <c r="F121" s="44"/>
      <c r="G121" s="43"/>
      <c r="H121" s="58"/>
      <c r="I121" s="43"/>
    </row>
    <row r="122" spans="1:9" ht="26.25">
      <c r="A122" s="101" t="s">
        <v>176</v>
      </c>
      <c r="B122" s="39" t="s">
        <v>331</v>
      </c>
      <c r="C122" s="41" t="s">
        <v>9</v>
      </c>
      <c r="D122" s="42">
        <v>4</v>
      </c>
      <c r="E122" s="44"/>
      <c r="F122" s="44">
        <f>E122*D122</f>
        <v>0</v>
      </c>
      <c r="G122" s="43"/>
      <c r="H122" s="58"/>
      <c r="I122" s="43"/>
    </row>
    <row r="123" spans="1:9" ht="12.75">
      <c r="A123" s="107"/>
      <c r="B123" s="51"/>
      <c r="C123" s="52"/>
      <c r="D123" s="53"/>
      <c r="E123" s="54"/>
      <c r="F123" s="44"/>
      <c r="G123" s="43"/>
      <c r="H123" s="43"/>
      <c r="I123" s="43"/>
    </row>
    <row r="124" spans="1:9" ht="26.25">
      <c r="A124" s="101" t="s">
        <v>330</v>
      </c>
      <c r="B124" s="39" t="s">
        <v>332</v>
      </c>
      <c r="C124" s="41" t="s">
        <v>311</v>
      </c>
      <c r="D124" s="42">
        <v>1</v>
      </c>
      <c r="E124" s="44">
        <v>3000</v>
      </c>
      <c r="F124" s="44">
        <f>E124*D124</f>
        <v>3000</v>
      </c>
      <c r="G124" s="43"/>
      <c r="H124" s="43"/>
      <c r="I124" s="43"/>
    </row>
    <row r="125" spans="1:9" ht="12.75">
      <c r="A125" s="101"/>
      <c r="B125" s="39"/>
      <c r="C125" s="41"/>
      <c r="D125" s="42"/>
      <c r="E125" s="44"/>
      <c r="F125" s="44"/>
      <c r="G125" s="43"/>
      <c r="H125" s="43"/>
      <c r="I125" s="43"/>
    </row>
    <row r="126" spans="1:9" ht="12.75">
      <c r="A126" s="101" t="s">
        <v>396</v>
      </c>
      <c r="B126" s="39" t="s">
        <v>395</v>
      </c>
      <c r="C126" s="41" t="s">
        <v>9</v>
      </c>
      <c r="D126" s="42">
        <v>1</v>
      </c>
      <c r="E126" s="44"/>
      <c r="F126" s="44">
        <f>E126*D126</f>
        <v>0</v>
      </c>
      <c r="G126" s="43"/>
      <c r="H126" s="43"/>
      <c r="I126" s="43"/>
    </row>
    <row r="127" spans="1:9" ht="12.75">
      <c r="A127" s="101"/>
      <c r="B127" s="39"/>
      <c r="C127" s="41"/>
      <c r="D127" s="42"/>
      <c r="E127" s="44"/>
      <c r="F127" s="44"/>
      <c r="G127" s="43"/>
      <c r="H127" s="43"/>
      <c r="I127" s="43"/>
    </row>
    <row r="128" spans="1:9" ht="12.75">
      <c r="A128" s="101" t="s">
        <v>177</v>
      </c>
      <c r="B128" s="46" t="s">
        <v>233</v>
      </c>
      <c r="C128" s="41"/>
      <c r="D128" s="42"/>
      <c r="E128" s="44"/>
      <c r="F128" s="44"/>
      <c r="G128" s="43"/>
      <c r="H128" s="43"/>
      <c r="I128" s="43"/>
    </row>
    <row r="129" spans="1:9" ht="12.75">
      <c r="A129" s="101"/>
      <c r="B129" s="46"/>
      <c r="C129" s="41"/>
      <c r="D129" s="42"/>
      <c r="E129" s="44"/>
      <c r="F129" s="44"/>
      <c r="G129" s="43"/>
      <c r="H129" s="43"/>
      <c r="I129" s="43"/>
    </row>
    <row r="130" spans="1:9" ht="12.75">
      <c r="A130" s="101" t="s">
        <v>178</v>
      </c>
      <c r="B130" s="39" t="s">
        <v>56</v>
      </c>
      <c r="C130" s="41" t="s">
        <v>30</v>
      </c>
      <c r="D130" s="42">
        <v>10</v>
      </c>
      <c r="E130" s="44"/>
      <c r="F130" s="44">
        <f>E130*D130</f>
        <v>0</v>
      </c>
      <c r="G130" s="43"/>
      <c r="H130" s="43"/>
      <c r="I130" s="43"/>
    </row>
    <row r="131" spans="1:9" ht="12.75">
      <c r="A131" s="101"/>
      <c r="B131" s="39"/>
      <c r="C131" s="41"/>
      <c r="D131" s="42"/>
      <c r="E131" s="44"/>
      <c r="F131" s="44"/>
      <c r="G131" s="43"/>
      <c r="H131" s="43"/>
      <c r="I131" s="43"/>
    </row>
    <row r="132" spans="1:9" ht="12.75">
      <c r="A132" s="101" t="s">
        <v>179</v>
      </c>
      <c r="B132" s="46" t="s">
        <v>272</v>
      </c>
      <c r="C132" s="41"/>
      <c r="D132" s="42"/>
      <c r="E132" s="44"/>
      <c r="F132" s="44"/>
      <c r="G132" s="43"/>
      <c r="H132" s="43"/>
      <c r="I132" s="43"/>
    </row>
    <row r="133" spans="1:9" ht="12.75">
      <c r="A133" s="101"/>
      <c r="B133" s="46"/>
      <c r="C133" s="41"/>
      <c r="D133" s="42"/>
      <c r="E133" s="44"/>
      <c r="F133" s="44"/>
      <c r="G133" s="43"/>
      <c r="H133" s="43"/>
      <c r="I133" s="43"/>
    </row>
    <row r="134" spans="1:9" ht="12.75">
      <c r="A134" s="101" t="s">
        <v>180</v>
      </c>
      <c r="B134" s="39" t="s">
        <v>92</v>
      </c>
      <c r="C134" s="41" t="s">
        <v>7</v>
      </c>
      <c r="D134" s="42">
        <v>175</v>
      </c>
      <c r="E134" s="44"/>
      <c r="F134" s="44">
        <f>E134*D134</f>
        <v>0</v>
      </c>
      <c r="G134" s="43"/>
      <c r="H134" s="43"/>
      <c r="I134" s="43"/>
    </row>
    <row r="135" spans="1:9" ht="12.75">
      <c r="A135" s="101"/>
      <c r="B135" s="46"/>
      <c r="C135" s="41"/>
      <c r="D135" s="42"/>
      <c r="E135" s="44"/>
      <c r="F135" s="44"/>
      <c r="G135" s="43"/>
      <c r="H135" s="43"/>
      <c r="I135" s="43"/>
    </row>
    <row r="136" spans="1:6" s="43" customFormat="1" ht="39">
      <c r="A136" s="101" t="s">
        <v>181</v>
      </c>
      <c r="B136" s="39" t="s">
        <v>389</v>
      </c>
      <c r="C136" s="41" t="s">
        <v>7</v>
      </c>
      <c r="D136" s="42">
        <v>120</v>
      </c>
      <c r="E136" s="44"/>
      <c r="F136" s="44">
        <f>E136*D136</f>
        <v>0</v>
      </c>
    </row>
    <row r="137" spans="1:9" ht="12.75">
      <c r="A137" s="101"/>
      <c r="B137" s="40"/>
      <c r="C137" s="41"/>
      <c r="D137" s="42"/>
      <c r="E137" s="44"/>
      <c r="F137" s="44"/>
      <c r="G137" s="43"/>
      <c r="H137" s="43"/>
      <c r="I137" s="43"/>
    </row>
    <row r="138" spans="1:9" ht="26.25">
      <c r="A138" s="101" t="s">
        <v>182</v>
      </c>
      <c r="B138" s="39" t="s">
        <v>334</v>
      </c>
      <c r="C138" s="41" t="s">
        <v>7</v>
      </c>
      <c r="D138" s="42">
        <v>40</v>
      </c>
      <c r="E138" s="44"/>
      <c r="F138" s="44">
        <f>E138*D138</f>
        <v>0</v>
      </c>
      <c r="G138" s="43"/>
      <c r="H138" s="43"/>
      <c r="I138" s="43"/>
    </row>
    <row r="139" spans="1:9" ht="12.75">
      <c r="A139" s="101"/>
      <c r="B139" s="39"/>
      <c r="C139" s="41"/>
      <c r="D139" s="42"/>
      <c r="E139" s="44"/>
      <c r="F139" s="44"/>
      <c r="G139" s="43"/>
      <c r="H139" s="43"/>
      <c r="I139" s="43"/>
    </row>
    <row r="140" spans="1:9" ht="12.75">
      <c r="A140" s="101" t="s">
        <v>183</v>
      </c>
      <c r="B140" s="24" t="s">
        <v>49</v>
      </c>
      <c r="C140" s="21"/>
      <c r="D140" s="25"/>
      <c r="E140" s="23"/>
      <c r="F140" s="44"/>
      <c r="G140" s="43"/>
      <c r="H140" s="43"/>
      <c r="I140" s="43"/>
    </row>
    <row r="141" spans="1:9" ht="12.75">
      <c r="A141" s="101"/>
      <c r="B141" s="17"/>
      <c r="C141" s="41"/>
      <c r="D141" s="25"/>
      <c r="E141" s="23"/>
      <c r="F141" s="44"/>
      <c r="G141" s="43"/>
      <c r="H141" s="43"/>
      <c r="I141" s="43"/>
    </row>
    <row r="142" spans="1:9" ht="26.25">
      <c r="A142" s="76" t="s">
        <v>184</v>
      </c>
      <c r="B142" s="39" t="s">
        <v>293</v>
      </c>
      <c r="C142" s="36" t="s">
        <v>31</v>
      </c>
      <c r="D142" s="42">
        <v>20</v>
      </c>
      <c r="E142" s="44"/>
      <c r="F142" s="44">
        <f>E142*D142</f>
        <v>0</v>
      </c>
      <c r="G142" s="43"/>
      <c r="H142" s="43"/>
      <c r="I142" s="43"/>
    </row>
    <row r="143" spans="1:9" ht="12.75">
      <c r="A143" s="76"/>
      <c r="B143" s="40"/>
      <c r="C143" s="41"/>
      <c r="D143" s="42"/>
      <c r="E143" s="44"/>
      <c r="F143" s="44"/>
      <c r="G143" s="43"/>
      <c r="H143" s="43"/>
      <c r="I143" s="43"/>
    </row>
    <row r="144" spans="1:15" ht="12.75">
      <c r="A144" s="101" t="s">
        <v>185</v>
      </c>
      <c r="B144" s="39" t="s">
        <v>294</v>
      </c>
      <c r="C144" s="36" t="s">
        <v>9</v>
      </c>
      <c r="D144" s="42">
        <v>4000</v>
      </c>
      <c r="E144" s="44"/>
      <c r="F144" s="44">
        <f>E144*D144</f>
        <v>0</v>
      </c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1:15" ht="12.75">
      <c r="A145" s="101"/>
      <c r="B145" s="39"/>
      <c r="C145" s="41"/>
      <c r="D145" s="42"/>
      <c r="E145" s="44"/>
      <c r="F145" s="44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1:15" ht="12.75">
      <c r="A146" s="101" t="s">
        <v>186</v>
      </c>
      <c r="B146" s="39" t="s">
        <v>93</v>
      </c>
      <c r="C146" s="41" t="s">
        <v>9</v>
      </c>
      <c r="D146" s="42">
        <v>500</v>
      </c>
      <c r="E146" s="44"/>
      <c r="F146" s="44">
        <f>E146*D146</f>
        <v>0</v>
      </c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1:9" ht="12.75">
      <c r="A147" s="101"/>
      <c r="B147" s="39"/>
      <c r="C147" s="41"/>
      <c r="D147" s="25"/>
      <c r="E147" s="23"/>
      <c r="F147" s="23"/>
      <c r="G147" s="43"/>
      <c r="H147" s="43"/>
      <c r="I147" s="43"/>
    </row>
    <row r="148" spans="1:9" ht="26.25">
      <c r="A148" s="101" t="s">
        <v>187</v>
      </c>
      <c r="B148" s="39" t="s">
        <v>42</v>
      </c>
      <c r="C148" s="36" t="s">
        <v>5</v>
      </c>
      <c r="D148" s="42">
        <v>1</v>
      </c>
      <c r="E148" s="44"/>
      <c r="F148" s="23">
        <f>E148</f>
        <v>0</v>
      </c>
      <c r="G148" s="43"/>
      <c r="H148" s="43"/>
      <c r="I148" s="43"/>
    </row>
    <row r="149" spans="1:9" ht="12.75">
      <c r="A149" s="101"/>
      <c r="B149" s="39"/>
      <c r="C149" s="36"/>
      <c r="D149" s="42"/>
      <c r="E149" s="44"/>
      <c r="F149" s="23"/>
      <c r="G149" s="43"/>
      <c r="H149" s="43"/>
      <c r="I149" s="43"/>
    </row>
    <row r="150" spans="1:9" ht="26.25">
      <c r="A150" s="101" t="s">
        <v>295</v>
      </c>
      <c r="B150" s="39" t="s">
        <v>323</v>
      </c>
      <c r="C150" s="41" t="s">
        <v>5</v>
      </c>
      <c r="D150" s="42">
        <v>1</v>
      </c>
      <c r="E150" s="44"/>
      <c r="F150" s="44">
        <f>E150*D150</f>
        <v>0</v>
      </c>
      <c r="G150" s="43"/>
      <c r="H150" s="43"/>
      <c r="I150" s="43"/>
    </row>
    <row r="151" spans="1:9" ht="12.75">
      <c r="A151" s="101"/>
      <c r="B151" s="39"/>
      <c r="C151" s="36"/>
      <c r="D151" s="42"/>
      <c r="E151" s="44"/>
      <c r="F151" s="23"/>
      <c r="G151" s="43"/>
      <c r="H151" s="43"/>
      <c r="I151" s="43"/>
    </row>
    <row r="152" spans="1:6" s="43" customFormat="1" ht="26.25">
      <c r="A152" s="101" t="s">
        <v>296</v>
      </c>
      <c r="B152" s="39" t="s">
        <v>335</v>
      </c>
      <c r="C152" s="36" t="s">
        <v>5</v>
      </c>
      <c r="D152" s="42">
        <v>1</v>
      </c>
      <c r="E152" s="44"/>
      <c r="F152" s="44">
        <f>E152*D152</f>
        <v>0</v>
      </c>
    </row>
    <row r="153" spans="1:9" ht="12.75">
      <c r="A153" s="76"/>
      <c r="B153" s="17"/>
      <c r="C153" s="21"/>
      <c r="D153" s="25"/>
      <c r="E153" s="23"/>
      <c r="F153" s="23"/>
      <c r="G153" s="43"/>
      <c r="H153" s="43"/>
      <c r="I153" s="43"/>
    </row>
    <row r="154" spans="1:9" ht="12.75">
      <c r="A154" s="76"/>
      <c r="B154" s="26" t="s">
        <v>6</v>
      </c>
      <c r="C154" s="21"/>
      <c r="D154" s="25"/>
      <c r="E154" s="26"/>
      <c r="F154" s="78">
        <f>SUM(F25:F153)</f>
        <v>5000</v>
      </c>
      <c r="G154" s="43"/>
      <c r="H154" s="43"/>
      <c r="I154" s="43"/>
    </row>
    <row r="155" spans="1:9" ht="12.75">
      <c r="A155" s="90"/>
      <c r="B155" s="91"/>
      <c r="C155" s="87"/>
      <c r="D155" s="92"/>
      <c r="E155" s="93"/>
      <c r="F155" s="93"/>
      <c r="G155" s="43"/>
      <c r="H155" s="43"/>
      <c r="I155" s="43"/>
    </row>
    <row r="156" spans="1:9" ht="12.75">
      <c r="A156" s="94"/>
      <c r="B156" s="95"/>
      <c r="C156" s="96"/>
      <c r="D156" s="97"/>
      <c r="E156" s="98"/>
      <c r="F156" s="98"/>
      <c r="G156" s="43"/>
      <c r="H156" s="43"/>
      <c r="I156" s="43"/>
    </row>
    <row r="157" spans="1:9" ht="12.75">
      <c r="A157" s="88"/>
      <c r="B157" s="89"/>
      <c r="C157" s="12"/>
      <c r="D157" s="19"/>
      <c r="E157" s="9"/>
      <c r="F157" s="9"/>
      <c r="G157" s="43"/>
      <c r="H157" s="43"/>
      <c r="I157" s="43"/>
    </row>
    <row r="158" spans="1:9" ht="12.75">
      <c r="A158" s="88"/>
      <c r="B158" s="89"/>
      <c r="C158" s="12"/>
      <c r="D158" s="19"/>
      <c r="E158" s="9"/>
      <c r="F158" s="9"/>
      <c r="G158" s="43"/>
      <c r="H158" s="43"/>
      <c r="I158" s="43"/>
    </row>
    <row r="159" spans="1:9" ht="12.75">
      <c r="A159" s="88"/>
      <c r="B159" s="89"/>
      <c r="C159" s="12"/>
      <c r="D159" s="9"/>
      <c r="E159" s="9"/>
      <c r="F159" s="9"/>
      <c r="G159" s="43"/>
      <c r="H159" s="43"/>
      <c r="I159" s="43"/>
    </row>
    <row r="160" spans="1:9" ht="12.75">
      <c r="A160" s="88"/>
      <c r="B160" s="89"/>
      <c r="C160" s="12"/>
      <c r="D160" s="9"/>
      <c r="E160" s="9"/>
      <c r="F160" s="7"/>
      <c r="G160" s="43"/>
      <c r="H160" s="43"/>
      <c r="I160" s="43"/>
    </row>
    <row r="161" spans="1:9" ht="12.75">
      <c r="A161" s="88"/>
      <c r="B161" s="89"/>
      <c r="C161" s="12"/>
      <c r="D161" s="9"/>
      <c r="E161" s="9"/>
      <c r="F161" s="7"/>
      <c r="G161" s="43"/>
      <c r="H161" s="43"/>
      <c r="I161" s="43"/>
    </row>
    <row r="162" spans="1:9" ht="12.75">
      <c r="A162" s="88"/>
      <c r="B162" s="89"/>
      <c r="C162" s="12"/>
      <c r="D162" s="9"/>
      <c r="E162" s="9"/>
      <c r="F162" s="7"/>
      <c r="G162" s="43"/>
      <c r="H162" s="43"/>
      <c r="I162" s="43"/>
    </row>
    <row r="163" spans="1:9" ht="12.75">
      <c r="A163" s="88"/>
      <c r="B163" s="89"/>
      <c r="C163" s="12"/>
      <c r="D163" s="9"/>
      <c r="E163" s="9"/>
      <c r="F163" s="7"/>
      <c r="G163" s="43"/>
      <c r="H163" s="43"/>
      <c r="I163" s="43"/>
    </row>
    <row r="164" spans="1:9" ht="12.75">
      <c r="A164" s="88"/>
      <c r="B164" s="89"/>
      <c r="C164" s="12"/>
      <c r="D164" s="9"/>
      <c r="E164" s="9"/>
      <c r="F164" s="7"/>
      <c r="G164" s="43"/>
      <c r="H164" s="43"/>
      <c r="I164" s="43"/>
    </row>
    <row r="165" spans="1:9" ht="12.75">
      <c r="A165" s="88"/>
      <c r="B165" s="89"/>
      <c r="C165" s="12"/>
      <c r="D165" s="9"/>
      <c r="E165" s="9"/>
      <c r="F165" s="7"/>
      <c r="G165" s="43"/>
      <c r="H165" s="43"/>
      <c r="I165" s="43"/>
    </row>
    <row r="166" spans="1:9" ht="12.75">
      <c r="A166" s="88"/>
      <c r="B166" s="89"/>
      <c r="C166" s="12"/>
      <c r="D166" s="9"/>
      <c r="E166" s="9"/>
      <c r="F166" s="7"/>
      <c r="G166" s="43"/>
      <c r="H166" s="43"/>
      <c r="I166" s="43"/>
    </row>
    <row r="167" spans="1:9" ht="12.75">
      <c r="A167" s="88"/>
      <c r="B167" s="89"/>
      <c r="C167" s="12"/>
      <c r="D167" s="9"/>
      <c r="E167" s="9"/>
      <c r="F167" s="7"/>
      <c r="G167" s="43"/>
      <c r="H167" s="43"/>
      <c r="I167" s="43"/>
    </row>
    <row r="168" spans="1:9" ht="12.75">
      <c r="A168" s="88"/>
      <c r="B168" s="89"/>
      <c r="C168" s="12"/>
      <c r="D168" s="9"/>
      <c r="E168" s="9"/>
      <c r="F168" s="7"/>
      <c r="G168" s="43"/>
      <c r="H168" s="43"/>
      <c r="I168" s="43"/>
    </row>
    <row r="169" spans="1:9" ht="12.75">
      <c r="A169" s="88"/>
      <c r="B169" s="89"/>
      <c r="C169" s="12"/>
      <c r="D169" s="9"/>
      <c r="E169" s="9"/>
      <c r="F169" s="7"/>
      <c r="G169" s="43"/>
      <c r="H169" s="43"/>
      <c r="I169" s="43"/>
    </row>
    <row r="170" spans="1:9" ht="12.75">
      <c r="A170" s="88"/>
      <c r="B170" s="89"/>
      <c r="C170" s="12"/>
      <c r="D170" s="9"/>
      <c r="E170" s="9"/>
      <c r="F170" s="7"/>
      <c r="G170" s="43"/>
      <c r="H170" s="43"/>
      <c r="I170" s="43"/>
    </row>
    <row r="171" spans="1:9" ht="12.75">
      <c r="A171" s="88"/>
      <c r="B171" s="89"/>
      <c r="C171" s="12"/>
      <c r="D171" s="9"/>
      <c r="E171" s="9"/>
      <c r="F171" s="7"/>
      <c r="G171" s="43"/>
      <c r="H171" s="43"/>
      <c r="I171" s="43"/>
    </row>
    <row r="172" spans="1:9" ht="12.75">
      <c r="A172" s="88"/>
      <c r="B172" s="89"/>
      <c r="C172" s="12"/>
      <c r="D172" s="18"/>
      <c r="E172" s="15"/>
      <c r="F172" s="7"/>
      <c r="G172" s="43"/>
      <c r="H172" s="43"/>
      <c r="I172" s="43"/>
    </row>
    <row r="173" spans="1:9" ht="12.75">
      <c r="A173" s="88"/>
      <c r="B173" s="89"/>
      <c r="C173" s="12"/>
      <c r="D173" s="9"/>
      <c r="E173" s="9"/>
      <c r="F173" s="9"/>
      <c r="G173" s="43"/>
      <c r="H173" s="43"/>
      <c r="I173" s="43"/>
    </row>
    <row r="174" spans="1:9" ht="12.75">
      <c r="A174" s="88"/>
      <c r="B174" s="89"/>
      <c r="C174" s="12"/>
      <c r="D174" s="9"/>
      <c r="E174" s="9"/>
      <c r="F174" s="9"/>
      <c r="G174" s="43"/>
      <c r="H174" s="43"/>
      <c r="I174" s="43"/>
    </row>
    <row r="175" spans="1:9" ht="12.75">
      <c r="A175" s="88"/>
      <c r="B175" s="89"/>
      <c r="C175" s="12"/>
      <c r="D175" s="9"/>
      <c r="E175" s="9"/>
      <c r="F175" s="9"/>
      <c r="G175" s="43"/>
      <c r="H175" s="43"/>
      <c r="I175" s="43"/>
    </row>
    <row r="176" spans="1:9" ht="12.75">
      <c r="A176" s="88"/>
      <c r="B176" s="89"/>
      <c r="C176" s="12"/>
      <c r="D176" s="9"/>
      <c r="E176" s="9"/>
      <c r="F176" s="9"/>
      <c r="G176" s="43"/>
      <c r="H176" s="43"/>
      <c r="I176" s="43"/>
    </row>
    <row r="177" spans="1:9" ht="12.75">
      <c r="A177" s="88"/>
      <c r="B177" s="89"/>
      <c r="C177" s="12"/>
      <c r="D177" s="9"/>
      <c r="E177" s="9"/>
      <c r="F177" s="9"/>
      <c r="G177" s="43"/>
      <c r="H177" s="43"/>
      <c r="I177" s="43"/>
    </row>
    <row r="178" spans="1:9" ht="12.75">
      <c r="A178" s="88"/>
      <c r="B178" s="89"/>
      <c r="C178" s="12"/>
      <c r="D178" s="9"/>
      <c r="E178" s="9"/>
      <c r="F178" s="9"/>
      <c r="G178" s="43"/>
      <c r="H178" s="43"/>
      <c r="I178" s="43"/>
    </row>
    <row r="179" spans="1:9" ht="12.75">
      <c r="A179" s="88"/>
      <c r="B179" s="89"/>
      <c r="C179" s="12"/>
      <c r="D179" s="9"/>
      <c r="E179" s="9"/>
      <c r="F179" s="9"/>
      <c r="G179" s="43"/>
      <c r="H179" s="43"/>
      <c r="I179" s="43"/>
    </row>
    <row r="180" spans="1:9" ht="12.75">
      <c r="A180" s="88"/>
      <c r="B180" s="89"/>
      <c r="C180" s="12"/>
      <c r="D180" s="9"/>
      <c r="E180" s="9"/>
      <c r="F180" s="9"/>
      <c r="G180" s="43"/>
      <c r="H180" s="43"/>
      <c r="I180" s="43"/>
    </row>
    <row r="181" spans="1:9" ht="12.75">
      <c r="A181" s="88"/>
      <c r="B181" s="89"/>
      <c r="C181" s="12"/>
      <c r="D181" s="9"/>
      <c r="E181" s="9"/>
      <c r="F181" s="9"/>
      <c r="G181" s="43"/>
      <c r="H181" s="43"/>
      <c r="I181" s="43"/>
    </row>
    <row r="182" spans="1:9" ht="12.75">
      <c r="A182" s="88"/>
      <c r="B182" s="89"/>
      <c r="C182" s="12"/>
      <c r="D182" s="9"/>
      <c r="E182" s="9"/>
      <c r="F182" s="9"/>
      <c r="G182" s="43"/>
      <c r="H182" s="43"/>
      <c r="I182" s="43"/>
    </row>
    <row r="183" spans="1:9" ht="12.75">
      <c r="A183" s="88"/>
      <c r="B183" s="89"/>
      <c r="C183" s="12"/>
      <c r="D183" s="9"/>
      <c r="E183" s="9"/>
      <c r="F183" s="9"/>
      <c r="G183" s="43"/>
      <c r="H183" s="43"/>
      <c r="I183" s="43"/>
    </row>
    <row r="184" spans="1:9" ht="12.75">
      <c r="A184" s="88"/>
      <c r="B184" s="89"/>
      <c r="C184" s="12"/>
      <c r="D184" s="9"/>
      <c r="E184" s="9"/>
      <c r="F184" s="9"/>
      <c r="G184" s="43"/>
      <c r="H184" s="43"/>
      <c r="I184" s="43"/>
    </row>
    <row r="185" spans="1:9" ht="12.75">
      <c r="A185" s="88"/>
      <c r="B185" s="89"/>
      <c r="C185" s="12"/>
      <c r="D185" s="9"/>
      <c r="E185" s="9"/>
      <c r="F185" s="9"/>
      <c r="G185" s="43"/>
      <c r="H185" s="43"/>
      <c r="I185" s="43"/>
    </row>
    <row r="186" spans="1:9" ht="12.75">
      <c r="A186" s="88"/>
      <c r="B186" s="89"/>
      <c r="C186" s="12"/>
      <c r="D186" s="9"/>
      <c r="E186" s="9"/>
      <c r="F186" s="9"/>
      <c r="G186" s="43"/>
      <c r="H186" s="43"/>
      <c r="I186" s="43"/>
    </row>
    <row r="187" spans="1:9" ht="12.75">
      <c r="A187" s="88"/>
      <c r="B187" s="89"/>
      <c r="C187" s="12"/>
      <c r="D187" s="9"/>
      <c r="E187" s="9"/>
      <c r="F187" s="9"/>
      <c r="G187" s="43"/>
      <c r="H187" s="43"/>
      <c r="I187" s="43"/>
    </row>
    <row r="188" spans="1:9" ht="12.75">
      <c r="A188" s="88"/>
      <c r="B188" s="89"/>
      <c r="C188" s="12"/>
      <c r="D188" s="9"/>
      <c r="E188" s="9"/>
      <c r="F188" s="9"/>
      <c r="G188" s="43"/>
      <c r="H188" s="43"/>
      <c r="I188" s="43"/>
    </row>
    <row r="189" spans="1:9" ht="12.75">
      <c r="A189" s="88"/>
      <c r="B189" s="89"/>
      <c r="C189" s="12"/>
      <c r="D189" s="9"/>
      <c r="E189" s="9"/>
      <c r="F189" s="9"/>
      <c r="G189" s="43"/>
      <c r="H189" s="43"/>
      <c r="I189" s="43"/>
    </row>
    <row r="190" spans="1:9" ht="12.75">
      <c r="A190" s="88"/>
      <c r="B190" s="89"/>
      <c r="C190" s="12"/>
      <c r="D190" s="9"/>
      <c r="E190" s="9"/>
      <c r="F190" s="9"/>
      <c r="G190" s="43"/>
      <c r="H190" s="43"/>
      <c r="I190" s="43"/>
    </row>
    <row r="191" spans="1:9" ht="12.75">
      <c r="A191" s="88"/>
      <c r="B191" s="89"/>
      <c r="C191" s="12"/>
      <c r="D191" s="9"/>
      <c r="E191" s="9"/>
      <c r="F191" s="9"/>
      <c r="G191" s="43"/>
      <c r="H191" s="43"/>
      <c r="I191" s="43"/>
    </row>
    <row r="192" spans="1:9" ht="12.75">
      <c r="A192" s="88"/>
      <c r="B192" s="89"/>
      <c r="C192" s="12"/>
      <c r="D192" s="9"/>
      <c r="E192" s="9"/>
      <c r="F192" s="9"/>
      <c r="G192" s="43"/>
      <c r="H192" s="43"/>
      <c r="I192" s="43"/>
    </row>
    <row r="193" spans="1:9" ht="12.75">
      <c r="A193" s="88"/>
      <c r="B193" s="89"/>
      <c r="C193" s="12"/>
      <c r="D193" s="9"/>
      <c r="E193" s="9"/>
      <c r="F193" s="9"/>
      <c r="G193" s="43"/>
      <c r="H193" s="43"/>
      <c r="I193" s="43"/>
    </row>
    <row r="194" spans="1:9" ht="12.75">
      <c r="A194" s="88"/>
      <c r="B194" s="89"/>
      <c r="C194" s="12"/>
      <c r="D194" s="9"/>
      <c r="E194" s="9"/>
      <c r="F194" s="9"/>
      <c r="G194" s="43"/>
      <c r="H194" s="43"/>
      <c r="I194" s="43"/>
    </row>
    <row r="195" spans="1:6" ht="12.75">
      <c r="A195" s="88"/>
      <c r="B195" s="89"/>
      <c r="C195" s="12"/>
      <c r="D195" s="9"/>
      <c r="E195" s="9"/>
      <c r="F195" s="9"/>
    </row>
    <row r="196" spans="1:6" ht="12.75">
      <c r="A196" s="88"/>
      <c r="B196" s="89"/>
      <c r="C196" s="12"/>
      <c r="D196" s="9"/>
      <c r="E196" s="9"/>
      <c r="F196" s="9"/>
    </row>
    <row r="197" spans="1:6" ht="12.75">
      <c r="A197" s="88"/>
      <c r="B197" s="89"/>
      <c r="C197" s="12"/>
      <c r="D197" s="9"/>
      <c r="E197" s="9"/>
      <c r="F197" s="9"/>
    </row>
    <row r="198" spans="1:6" ht="12.75">
      <c r="A198" s="88"/>
      <c r="B198" s="89"/>
      <c r="C198" s="12"/>
      <c r="D198" s="9"/>
      <c r="E198" s="9"/>
      <c r="F198" s="9"/>
    </row>
    <row r="199" spans="1:6" ht="12.75">
      <c r="A199" s="88"/>
      <c r="B199" s="89"/>
      <c r="C199" s="12"/>
      <c r="D199" s="9"/>
      <c r="E199" s="9"/>
      <c r="F199" s="9"/>
    </row>
    <row r="200" spans="1:6" ht="12.75">
      <c r="A200" s="88"/>
      <c r="B200" s="89"/>
      <c r="C200" s="12"/>
      <c r="D200" s="9"/>
      <c r="E200" s="9"/>
      <c r="F200" s="9"/>
    </row>
    <row r="201" spans="1:6" ht="12.75">
      <c r="A201" s="88"/>
      <c r="B201" s="89"/>
      <c r="C201" s="12"/>
      <c r="D201" s="9"/>
      <c r="E201" s="9"/>
      <c r="F201" s="9"/>
    </row>
    <row r="202" spans="1:6" ht="15">
      <c r="A202" s="14"/>
      <c r="B202" s="89"/>
      <c r="C202" s="12"/>
      <c r="D202" s="9"/>
      <c r="E202" s="9"/>
      <c r="F202" s="9"/>
    </row>
    <row r="203" spans="1:6" ht="12.75">
      <c r="A203" s="13"/>
      <c r="B203" s="9"/>
      <c r="C203" s="12"/>
      <c r="D203" s="9"/>
      <c r="E203" s="9"/>
      <c r="F203" s="9"/>
    </row>
    <row r="204" spans="1:6" ht="12.75">
      <c r="A204" s="13"/>
      <c r="B204" s="9"/>
      <c r="C204" s="12"/>
      <c r="D204" s="9"/>
      <c r="E204" s="9"/>
      <c r="F204" s="9"/>
    </row>
    <row r="205" spans="1:6" ht="12.75">
      <c r="A205" s="13"/>
      <c r="B205" s="9"/>
      <c r="C205" s="12"/>
      <c r="D205" s="9"/>
      <c r="E205" s="9"/>
      <c r="F205" s="9"/>
    </row>
    <row r="206" spans="1:6" ht="12.75">
      <c r="A206" s="13"/>
      <c r="B206" s="9"/>
      <c r="C206" s="12"/>
      <c r="D206" s="9"/>
      <c r="E206" s="9"/>
      <c r="F206" s="9"/>
    </row>
    <row r="207" spans="1:6" ht="12.75">
      <c r="A207" s="13"/>
      <c r="B207" s="9"/>
      <c r="C207" s="12"/>
      <c r="D207" s="9"/>
      <c r="E207" s="9"/>
      <c r="F207" s="9"/>
    </row>
    <row r="208" spans="1:6" ht="12.75">
      <c r="A208" s="13"/>
      <c r="B208" s="9"/>
      <c r="C208" s="12"/>
      <c r="D208" s="9"/>
      <c r="E208" s="9"/>
      <c r="F208" s="9"/>
    </row>
    <row r="209" spans="1:6" ht="12.75">
      <c r="A209" s="13"/>
      <c r="B209" s="9"/>
      <c r="C209" s="12"/>
      <c r="D209" s="9"/>
      <c r="E209" s="9"/>
      <c r="F209" s="9"/>
    </row>
    <row r="210" spans="1:6" ht="12.75">
      <c r="A210" s="13"/>
      <c r="B210" s="9"/>
      <c r="C210" s="12"/>
      <c r="D210" s="9"/>
      <c r="E210" s="9"/>
      <c r="F210" s="9"/>
    </row>
    <row r="211" spans="1:6" ht="12.75">
      <c r="A211" s="13"/>
      <c r="B211" s="9"/>
      <c r="C211" s="12"/>
      <c r="D211" s="9"/>
      <c r="E211" s="9"/>
      <c r="F211" s="9"/>
    </row>
    <row r="212" spans="1:6" ht="12.75">
      <c r="A212" s="13"/>
      <c r="B212" s="9"/>
      <c r="C212" s="12"/>
      <c r="D212" s="9"/>
      <c r="E212" s="9"/>
      <c r="F212" s="9"/>
    </row>
    <row r="213" spans="1:6" ht="12.75">
      <c r="A213" s="13"/>
      <c r="B213" s="9"/>
      <c r="C213" s="12"/>
      <c r="D213" s="9"/>
      <c r="E213" s="9"/>
      <c r="F213" s="9"/>
    </row>
    <row r="214" spans="1:6" ht="12.75">
      <c r="A214" s="13"/>
      <c r="B214" s="9"/>
      <c r="C214" s="12"/>
      <c r="D214" s="9"/>
      <c r="E214" s="9"/>
      <c r="F214" s="9"/>
    </row>
    <row r="215" spans="1:6" ht="12.75">
      <c r="A215" s="13"/>
      <c r="B215" s="9"/>
      <c r="C215" s="12"/>
      <c r="D215" s="9"/>
      <c r="E215" s="9"/>
      <c r="F215" s="9"/>
    </row>
    <row r="216" spans="1:6" ht="12.75">
      <c r="A216" s="13"/>
      <c r="B216" s="9"/>
      <c r="C216" s="12"/>
      <c r="D216" s="9"/>
      <c r="E216" s="9"/>
      <c r="F216" s="9"/>
    </row>
    <row r="217" spans="1:6" ht="12.75">
      <c r="A217" s="13"/>
      <c r="B217" s="9"/>
      <c r="C217" s="12"/>
      <c r="D217" s="9"/>
      <c r="E217" s="9"/>
      <c r="F217" s="9"/>
    </row>
    <row r="218" spans="1:6" ht="12.75">
      <c r="A218" s="13"/>
      <c r="B218" s="9"/>
      <c r="C218" s="12"/>
      <c r="D218" s="9"/>
      <c r="E218" s="9"/>
      <c r="F218" s="9"/>
    </row>
    <row r="219" spans="1:6" ht="12.75">
      <c r="A219" s="13"/>
      <c r="B219" s="9"/>
      <c r="C219" s="12"/>
      <c r="D219" s="9"/>
      <c r="E219" s="9"/>
      <c r="F219" s="9"/>
    </row>
    <row r="220" spans="1:6" ht="12.75">
      <c r="A220" s="13"/>
      <c r="B220" s="9"/>
      <c r="C220" s="12"/>
      <c r="D220" s="9"/>
      <c r="E220" s="9"/>
      <c r="F220" s="9"/>
    </row>
    <row r="221" spans="1:6" ht="12.75">
      <c r="A221" s="13"/>
      <c r="B221" s="9"/>
      <c r="C221" s="12"/>
      <c r="D221" s="9"/>
      <c r="E221" s="9"/>
      <c r="F221" s="9"/>
    </row>
    <row r="222" spans="1:6" ht="12.75">
      <c r="A222" s="13"/>
      <c r="B222" s="9"/>
      <c r="C222" s="12"/>
      <c r="D222" s="9"/>
      <c r="E222" s="9"/>
      <c r="F222" s="9"/>
    </row>
    <row r="223" spans="1:6" ht="12.75">
      <c r="A223" s="13"/>
      <c r="B223" s="9"/>
      <c r="C223" s="12"/>
      <c r="D223" s="9"/>
      <c r="E223" s="9"/>
      <c r="F223" s="9"/>
    </row>
    <row r="224" spans="1:3" ht="12.75">
      <c r="A224" s="13"/>
      <c r="B224" s="9"/>
      <c r="C224" s="12"/>
    </row>
    <row r="225" spans="1:3" ht="12.75">
      <c r="A225" s="11"/>
      <c r="B225" s="9"/>
      <c r="C225" s="4"/>
    </row>
    <row r="226" spans="1:3" ht="12.75">
      <c r="A226" s="11"/>
      <c r="C226" s="4"/>
    </row>
    <row r="227" spans="1:3" ht="12.75">
      <c r="A227" s="11"/>
      <c r="C227" s="4"/>
    </row>
    <row r="228" spans="1:3" ht="12.75">
      <c r="A228" s="11"/>
      <c r="C228" s="4"/>
    </row>
    <row r="229" spans="1:3" ht="12.75">
      <c r="A229" s="11"/>
      <c r="C229" s="4"/>
    </row>
    <row r="230" spans="1:3" ht="12.75">
      <c r="A230" s="11"/>
      <c r="C230" s="4"/>
    </row>
    <row r="231" spans="1:3" ht="12.75">
      <c r="A231" s="11"/>
      <c r="C231" s="4"/>
    </row>
    <row r="232" spans="1:3" ht="12.75">
      <c r="A232" s="11"/>
      <c r="C232" s="4"/>
    </row>
    <row r="233" spans="1:3" ht="12.75">
      <c r="A233" s="11"/>
      <c r="C233" s="4"/>
    </row>
    <row r="234" spans="1:3" ht="12.75">
      <c r="A234" s="11"/>
      <c r="C234" s="4"/>
    </row>
    <row r="235" spans="1:3" ht="12.75">
      <c r="A235" s="11"/>
      <c r="C235" s="4"/>
    </row>
    <row r="236" spans="1:3" ht="12.75">
      <c r="A236" s="11"/>
      <c r="C236" s="4"/>
    </row>
    <row r="237" spans="1:3" ht="12.75">
      <c r="A237" s="11"/>
      <c r="C237" s="4"/>
    </row>
    <row r="238" spans="1:3" ht="12.75">
      <c r="A238" s="11"/>
      <c r="C238" s="4"/>
    </row>
    <row r="239" spans="1:3" ht="12.75">
      <c r="A239" s="11"/>
      <c r="C239" s="4"/>
    </row>
    <row r="240" spans="1:3" ht="12.75">
      <c r="A240" s="11"/>
      <c r="C240" s="4"/>
    </row>
    <row r="241" spans="1:3" ht="12.75">
      <c r="A241" s="11"/>
      <c r="C241" s="4"/>
    </row>
    <row r="242" spans="1:3" ht="12.75">
      <c r="A242" s="11"/>
      <c r="C242" s="4"/>
    </row>
    <row r="243" spans="1:3" ht="12.75">
      <c r="A243" s="11"/>
      <c r="C243" s="4"/>
    </row>
    <row r="244" spans="1:3" ht="12.75">
      <c r="A244" s="11"/>
      <c r="C244" s="4"/>
    </row>
    <row r="245" spans="1:3" ht="12.75">
      <c r="A245" s="11"/>
      <c r="C245" s="4"/>
    </row>
    <row r="246" spans="1:3" ht="12.75">
      <c r="A246" s="11"/>
      <c r="C246" s="4"/>
    </row>
    <row r="247" ht="12.75">
      <c r="C247" s="4"/>
    </row>
    <row r="248" ht="12.75">
      <c r="C248" s="4"/>
    </row>
    <row r="249" ht="12.75">
      <c r="C249" s="4"/>
    </row>
    <row r="251" spans="2:3" ht="12.75">
      <c r="B251" s="32"/>
      <c r="C251" s="10"/>
    </row>
    <row r="252" ht="12.75">
      <c r="B252" s="32"/>
    </row>
  </sheetData>
  <sheetProtection/>
  <autoFilter ref="A24:F155"/>
  <mergeCells count="3">
    <mergeCell ref="A1:E1"/>
    <mergeCell ref="A2:E2"/>
    <mergeCell ref="A20:F20"/>
  </mergeCells>
  <printOptions horizontalCentered="1"/>
  <pageMargins left="0.9448818897637796" right="0.3937007874015748" top="0.7874015748031497" bottom="0.5905511811023623" header="0.3937007874015748" footer="0.3937007874015748"/>
  <pageSetup horizontalDpi="600" verticalDpi="600" orientation="portrait" paperSize="9" scale="81" r:id="rId1"/>
  <headerFooter alignWithMargins="0">
    <oddHeader>&amp;R&amp;"Arial,Regular"&amp;8&amp;A</oddHeader>
    <oddFooter>&amp;R&amp;"Arial,Regular"&amp;8Page &amp;P</oddFooter>
  </headerFooter>
  <rowBreaks count="3" manualBreakCount="3">
    <brk id="22" max="255" man="1"/>
    <brk id="75" max="5" man="1"/>
    <brk id="12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I246"/>
  <sheetViews>
    <sheetView showGridLines="0" view="pageBreakPreview" zoomScaleNormal="115" zoomScaleSheetLayoutView="100" zoomScalePageLayoutView="0" workbookViewId="0" topLeftCell="A10">
      <selection activeCell="A6" sqref="A6"/>
    </sheetView>
  </sheetViews>
  <sheetFormatPr defaultColWidth="9.140625" defaultRowHeight="12.75"/>
  <cols>
    <col min="1" max="1" width="7.7109375" style="6" customWidth="1"/>
    <col min="2" max="2" width="50.7109375" style="6" customWidth="1"/>
    <col min="3" max="3" width="6.7109375" style="6" customWidth="1"/>
    <col min="4" max="4" width="7.7109375" style="6" customWidth="1"/>
    <col min="5" max="5" width="10.7109375" style="6" customWidth="1"/>
    <col min="6" max="6" width="13.7109375" style="6" customWidth="1"/>
    <col min="7" max="7" width="9.140625" style="6" customWidth="1"/>
    <col min="8" max="8" width="19.140625" style="6" customWidth="1"/>
    <col min="9" max="16384" width="9.140625" style="6" customWidth="1"/>
  </cols>
  <sheetData>
    <row r="1" spans="1:5" s="38" customFormat="1" ht="17.25">
      <c r="A1" s="109"/>
      <c r="B1" s="109"/>
      <c r="C1" s="109"/>
      <c r="D1" s="109"/>
      <c r="E1" s="109"/>
    </row>
    <row r="2" spans="1:5" s="38" customFormat="1" ht="17.25">
      <c r="A2" s="109" t="s">
        <v>324</v>
      </c>
      <c r="B2" s="109"/>
      <c r="C2" s="109"/>
      <c r="D2" s="109"/>
      <c r="E2" s="109"/>
    </row>
    <row r="3" spans="1:5" s="38" customFormat="1" ht="17.25">
      <c r="A3" s="63"/>
      <c r="B3" s="62"/>
      <c r="C3" s="62"/>
      <c r="D3" s="62"/>
      <c r="E3" s="62"/>
    </row>
    <row r="4" spans="1:5" s="38" customFormat="1" ht="14.25">
      <c r="A4" s="64" t="str">
        <f>Summary!A4</f>
        <v>GHD Project No. 12596020</v>
      </c>
      <c r="B4" s="65"/>
      <c r="C4" s="66"/>
      <c r="D4" s="66"/>
      <c r="E4" s="66"/>
    </row>
    <row r="5" spans="1:5" s="38" customFormat="1" ht="12.75">
      <c r="A5" s="64" t="str">
        <f>Summary!A5</f>
        <v>Date: 08.04.2024</v>
      </c>
      <c r="B5" s="49"/>
      <c r="C5" s="49"/>
      <c r="D5" s="49"/>
      <c r="E5" s="49"/>
    </row>
    <row r="6" spans="1:5" s="38" customFormat="1" ht="12.75">
      <c r="A6" s="64" t="str">
        <f>Summary!A6</f>
        <v>Rev: B</v>
      </c>
      <c r="B6" s="32"/>
      <c r="C6" s="10"/>
      <c r="D6" s="6"/>
      <c r="E6" s="6"/>
    </row>
    <row r="7" spans="1:5" s="38" customFormat="1" ht="15">
      <c r="A7" s="64" t="str">
        <f>Summary!A7</f>
        <v>Seperable Portion B:  Kalbarri Coastal Works Package</v>
      </c>
      <c r="B7" s="73"/>
      <c r="C7" s="73"/>
      <c r="D7" s="73"/>
      <c r="E7" s="73"/>
    </row>
    <row r="8" spans="1:5" s="38" customFormat="1" ht="15">
      <c r="A8" s="64"/>
      <c r="B8" s="73"/>
      <c r="C8" s="73"/>
      <c r="D8" s="73"/>
      <c r="E8" s="73"/>
    </row>
    <row r="9" spans="1:5" s="38" customFormat="1" ht="15">
      <c r="A9" s="64"/>
      <c r="B9" s="73"/>
      <c r="C9" s="73"/>
      <c r="D9" s="73"/>
      <c r="E9" s="73"/>
    </row>
    <row r="10" spans="1:5" s="38" customFormat="1" ht="15">
      <c r="A10" s="64"/>
      <c r="B10" s="73"/>
      <c r="C10" s="73"/>
      <c r="D10" s="73"/>
      <c r="E10" s="73"/>
    </row>
    <row r="11" spans="1:5" s="38" customFormat="1" ht="15">
      <c r="A11" s="64"/>
      <c r="B11" s="73"/>
      <c r="C11" s="73"/>
      <c r="D11" s="73"/>
      <c r="E11" s="73"/>
    </row>
    <row r="12" spans="1:5" s="38" customFormat="1" ht="15">
      <c r="A12" s="64"/>
      <c r="B12" s="73"/>
      <c r="C12" s="73"/>
      <c r="D12" s="73"/>
      <c r="E12" s="73"/>
    </row>
    <row r="13" spans="1:5" s="38" customFormat="1" ht="15">
      <c r="A13" s="64"/>
      <c r="B13" s="73"/>
      <c r="C13" s="73"/>
      <c r="D13" s="73"/>
      <c r="E13" s="73"/>
    </row>
    <row r="14" spans="1:5" s="38" customFormat="1" ht="15">
      <c r="A14" s="64"/>
      <c r="B14" s="73"/>
      <c r="C14" s="73"/>
      <c r="D14" s="73"/>
      <c r="E14" s="73"/>
    </row>
    <row r="15" spans="1:5" s="38" customFormat="1" ht="15">
      <c r="A15" s="64"/>
      <c r="B15" s="73"/>
      <c r="C15" s="73"/>
      <c r="D15" s="73"/>
      <c r="E15" s="73"/>
    </row>
    <row r="16" spans="1:5" s="38" customFormat="1" ht="15">
      <c r="A16" s="64"/>
      <c r="B16" s="73"/>
      <c r="C16" s="73"/>
      <c r="D16" s="73"/>
      <c r="E16" s="73"/>
    </row>
    <row r="17" spans="1:5" s="38" customFormat="1" ht="15">
      <c r="A17" s="64"/>
      <c r="B17" s="73"/>
      <c r="C17" s="73"/>
      <c r="D17" s="73"/>
      <c r="E17" s="73"/>
    </row>
    <row r="18" spans="1:5" s="38" customFormat="1" ht="15">
      <c r="A18" s="64"/>
      <c r="B18" s="73"/>
      <c r="C18" s="73"/>
      <c r="D18" s="73"/>
      <c r="E18" s="73"/>
    </row>
    <row r="19" spans="1:6" s="38" customFormat="1" ht="15">
      <c r="A19" s="79"/>
      <c r="B19" s="80"/>
      <c r="C19" s="80"/>
      <c r="D19" s="80"/>
      <c r="E19" s="80"/>
      <c r="F19" s="81"/>
    </row>
    <row r="20" spans="1:6" ht="15">
      <c r="A20" s="110" t="s">
        <v>327</v>
      </c>
      <c r="B20" s="111"/>
      <c r="C20" s="111"/>
      <c r="D20" s="111"/>
      <c r="E20" s="111"/>
      <c r="F20" s="112"/>
    </row>
    <row r="21" spans="1:9" ht="12.75">
      <c r="A21" s="82"/>
      <c r="B21" s="83"/>
      <c r="C21" s="83"/>
      <c r="D21" s="83"/>
      <c r="E21" s="83"/>
      <c r="F21" s="84"/>
      <c r="G21" s="43"/>
      <c r="H21" s="43"/>
      <c r="I21" s="43"/>
    </row>
    <row r="22" spans="2:9" ht="12.75">
      <c r="B22" s="8"/>
      <c r="E22" s="8"/>
      <c r="F22" s="8"/>
      <c r="G22" s="43"/>
      <c r="H22" s="43"/>
      <c r="I22" s="43"/>
    </row>
    <row r="23" spans="1:9" ht="12.75">
      <c r="A23" s="74"/>
      <c r="B23" s="74"/>
      <c r="C23" s="74"/>
      <c r="D23" s="74"/>
      <c r="E23" s="74"/>
      <c r="F23" s="74"/>
      <c r="G23" s="43"/>
      <c r="H23" s="43"/>
      <c r="I23" s="43"/>
    </row>
    <row r="24" spans="1:9" ht="12.75">
      <c r="A24" s="87" t="s">
        <v>5</v>
      </c>
      <c r="B24" s="87" t="s">
        <v>0</v>
      </c>
      <c r="C24" s="87" t="s">
        <v>1</v>
      </c>
      <c r="D24" s="87" t="s">
        <v>2</v>
      </c>
      <c r="E24" s="87" t="s">
        <v>3</v>
      </c>
      <c r="F24" s="87" t="s">
        <v>4</v>
      </c>
      <c r="G24" s="43"/>
      <c r="H24" s="57"/>
      <c r="I24" s="43"/>
    </row>
    <row r="25" spans="1:9" ht="12.75">
      <c r="A25" s="21"/>
      <c r="B25" s="21"/>
      <c r="C25" s="21"/>
      <c r="D25" s="21"/>
      <c r="E25" s="21"/>
      <c r="F25" s="21"/>
      <c r="G25" s="43"/>
      <c r="H25" s="57"/>
      <c r="I25" s="43"/>
    </row>
    <row r="26" spans="1:9" ht="15">
      <c r="A26" s="22" t="s">
        <v>189</v>
      </c>
      <c r="B26" s="22" t="s">
        <v>27</v>
      </c>
      <c r="C26" s="21"/>
      <c r="D26" s="25"/>
      <c r="E26" s="23"/>
      <c r="F26" s="44"/>
      <c r="G26" s="43"/>
      <c r="H26" s="43"/>
      <c r="I26" s="43"/>
    </row>
    <row r="27" spans="1:9" ht="12.75">
      <c r="A27" s="76"/>
      <c r="B27" s="17"/>
      <c r="C27" s="21"/>
      <c r="D27" s="25"/>
      <c r="E27" s="23"/>
      <c r="F27" s="44"/>
      <c r="G27" s="43"/>
      <c r="H27" s="43"/>
      <c r="I27" s="43"/>
    </row>
    <row r="28" spans="1:9" ht="12.75">
      <c r="A28" s="17" t="s">
        <v>193</v>
      </c>
      <c r="B28" s="24" t="s">
        <v>136</v>
      </c>
      <c r="C28" s="21"/>
      <c r="D28" s="25"/>
      <c r="E28" s="23"/>
      <c r="F28" s="44"/>
      <c r="G28" s="43"/>
      <c r="H28" s="43"/>
      <c r="I28" s="43"/>
    </row>
    <row r="29" spans="1:9" ht="12.75">
      <c r="A29" s="76"/>
      <c r="B29" s="17"/>
      <c r="C29" s="21"/>
      <c r="D29" s="25"/>
      <c r="E29" s="23"/>
      <c r="F29" s="44"/>
      <c r="G29" s="43"/>
      <c r="H29" s="43"/>
      <c r="I29" s="43"/>
    </row>
    <row r="30" spans="1:9" ht="12.75">
      <c r="A30" s="101" t="s">
        <v>194</v>
      </c>
      <c r="B30" s="39" t="s">
        <v>34</v>
      </c>
      <c r="C30" s="41" t="s">
        <v>30</v>
      </c>
      <c r="D30" s="42">
        <v>730</v>
      </c>
      <c r="E30" s="44"/>
      <c r="F30" s="44">
        <f>E30*D30</f>
        <v>0</v>
      </c>
      <c r="G30" s="48"/>
      <c r="H30" s="43"/>
      <c r="I30" s="43"/>
    </row>
    <row r="31" spans="1:7" s="43" customFormat="1" ht="12.75">
      <c r="A31" s="101"/>
      <c r="B31" s="39"/>
      <c r="C31" s="41"/>
      <c r="D31" s="42"/>
      <c r="E31" s="44"/>
      <c r="F31" s="44"/>
      <c r="G31" s="48"/>
    </row>
    <row r="32" spans="1:9" ht="12.75">
      <c r="A32" s="101" t="s">
        <v>303</v>
      </c>
      <c r="B32" s="39" t="s">
        <v>44</v>
      </c>
      <c r="C32" s="41" t="s">
        <v>30</v>
      </c>
      <c r="D32" s="42">
        <v>150</v>
      </c>
      <c r="E32" s="44"/>
      <c r="F32" s="44">
        <f>E32*D32</f>
        <v>0</v>
      </c>
      <c r="G32" s="48"/>
      <c r="H32" s="59"/>
      <c r="I32" s="43"/>
    </row>
    <row r="33" spans="1:9" ht="12.75">
      <c r="A33" s="101"/>
      <c r="B33" s="39"/>
      <c r="C33" s="41"/>
      <c r="D33" s="42"/>
      <c r="E33" s="44"/>
      <c r="F33" s="44"/>
      <c r="G33" s="48"/>
      <c r="H33" s="59"/>
      <c r="I33" s="43"/>
    </row>
    <row r="34" spans="1:9" ht="26.25">
      <c r="A34" s="101" t="s">
        <v>304</v>
      </c>
      <c r="B34" s="39" t="s">
        <v>278</v>
      </c>
      <c r="C34" s="36" t="s">
        <v>30</v>
      </c>
      <c r="D34" s="42">
        <v>545</v>
      </c>
      <c r="E34" s="44"/>
      <c r="F34" s="44">
        <f>E34*D34</f>
        <v>0</v>
      </c>
      <c r="G34" s="48"/>
      <c r="H34" s="43"/>
      <c r="I34" s="43"/>
    </row>
    <row r="35" spans="1:9" ht="14.25" customHeight="1">
      <c r="A35" s="101"/>
      <c r="B35" s="39"/>
      <c r="C35" s="36"/>
      <c r="D35" s="42"/>
      <c r="E35" s="44"/>
      <c r="F35" s="44"/>
      <c r="G35" s="48"/>
      <c r="H35" s="43"/>
      <c r="I35" s="43"/>
    </row>
    <row r="36" spans="1:9" ht="12.75">
      <c r="A36" s="101" t="s">
        <v>305</v>
      </c>
      <c r="B36" s="39" t="s">
        <v>336</v>
      </c>
      <c r="C36" s="41" t="s">
        <v>7</v>
      </c>
      <c r="D36" s="42">
        <v>10</v>
      </c>
      <c r="E36" s="44"/>
      <c r="F36" s="44">
        <f>E36*D36</f>
        <v>0</v>
      </c>
      <c r="G36" s="43"/>
      <c r="H36" s="43"/>
      <c r="I36" s="43"/>
    </row>
    <row r="37" spans="1:9" ht="12.75">
      <c r="A37" s="76"/>
      <c r="B37" s="39"/>
      <c r="C37" s="41"/>
      <c r="D37" s="42"/>
      <c r="E37" s="44"/>
      <c r="F37" s="44"/>
      <c r="G37" s="43"/>
      <c r="H37" s="43"/>
      <c r="I37" s="43"/>
    </row>
    <row r="38" spans="1:9" ht="12.75">
      <c r="A38" s="17" t="s">
        <v>195</v>
      </c>
      <c r="B38" s="24" t="s">
        <v>27</v>
      </c>
      <c r="C38" s="21"/>
      <c r="D38" s="25"/>
      <c r="E38" s="23"/>
      <c r="F38" s="44"/>
      <c r="G38" s="43"/>
      <c r="H38" s="43"/>
      <c r="I38" s="43"/>
    </row>
    <row r="39" spans="1:9" ht="12.75">
      <c r="A39" s="76"/>
      <c r="B39" s="27"/>
      <c r="C39" s="21"/>
      <c r="D39" s="25"/>
      <c r="E39" s="23"/>
      <c r="F39" s="44"/>
      <c r="G39" s="43"/>
      <c r="H39" s="43"/>
      <c r="I39" s="43"/>
    </row>
    <row r="40" spans="1:9" ht="12.75" customHeight="1">
      <c r="A40" s="17" t="s">
        <v>196</v>
      </c>
      <c r="B40" s="39" t="s">
        <v>84</v>
      </c>
      <c r="C40" s="36" t="s">
        <v>31</v>
      </c>
      <c r="D40" s="42">
        <v>1150</v>
      </c>
      <c r="E40" s="44"/>
      <c r="F40" s="44">
        <f>E40*D40</f>
        <v>0</v>
      </c>
      <c r="G40" s="48"/>
      <c r="H40" s="43"/>
      <c r="I40" s="43"/>
    </row>
    <row r="41" spans="1:9" ht="12.75">
      <c r="A41" s="101"/>
      <c r="B41" s="39"/>
      <c r="C41" s="41"/>
      <c r="D41" s="42"/>
      <c r="E41" s="44"/>
      <c r="F41" s="44"/>
      <c r="G41" s="43"/>
      <c r="H41" s="43"/>
      <c r="I41" s="43"/>
    </row>
    <row r="42" spans="1:9" ht="12.75">
      <c r="A42" s="101" t="s">
        <v>197</v>
      </c>
      <c r="B42" s="39" t="s">
        <v>83</v>
      </c>
      <c r="C42" s="36" t="s">
        <v>31</v>
      </c>
      <c r="D42" s="42">
        <v>650</v>
      </c>
      <c r="E42" s="44"/>
      <c r="F42" s="44">
        <f>E42*D42</f>
        <v>0</v>
      </c>
      <c r="G42" s="48"/>
      <c r="H42" s="43"/>
      <c r="I42" s="43"/>
    </row>
    <row r="43" spans="1:9" ht="12.75">
      <c r="A43" s="101"/>
      <c r="B43" s="39"/>
      <c r="C43" s="41"/>
      <c r="D43" s="42"/>
      <c r="E43" s="44"/>
      <c r="F43" s="44"/>
      <c r="G43" s="43"/>
      <c r="H43" s="43"/>
      <c r="I43" s="43"/>
    </row>
    <row r="44" spans="1:9" ht="39">
      <c r="A44" s="101" t="s">
        <v>198</v>
      </c>
      <c r="B44" s="39" t="s">
        <v>337</v>
      </c>
      <c r="C44" s="36" t="s">
        <v>30</v>
      </c>
      <c r="D44" s="42">
        <v>1550</v>
      </c>
      <c r="E44" s="44"/>
      <c r="F44" s="44">
        <f>E44*D44</f>
        <v>0</v>
      </c>
      <c r="G44" s="48"/>
      <c r="H44" s="43"/>
      <c r="I44" s="43"/>
    </row>
    <row r="45" spans="1:9" ht="12.75">
      <c r="A45" s="101"/>
      <c r="B45" s="39"/>
      <c r="C45" s="41"/>
      <c r="D45" s="42"/>
      <c r="E45" s="44"/>
      <c r="F45" s="44"/>
      <c r="G45" s="43"/>
      <c r="H45" s="43"/>
      <c r="I45" s="43"/>
    </row>
    <row r="46" spans="1:9" ht="12.75">
      <c r="A46" s="101" t="s">
        <v>199</v>
      </c>
      <c r="B46" s="39" t="s">
        <v>85</v>
      </c>
      <c r="C46" s="36" t="s">
        <v>31</v>
      </c>
      <c r="D46" s="42">
        <v>500</v>
      </c>
      <c r="E46" s="44"/>
      <c r="F46" s="44">
        <f>E46*D46</f>
        <v>0</v>
      </c>
      <c r="G46" s="43"/>
      <c r="H46" s="43"/>
      <c r="I46" s="43"/>
    </row>
    <row r="47" spans="1:9" ht="12.75">
      <c r="A47" s="76"/>
      <c r="B47" s="39"/>
      <c r="C47" s="21"/>
      <c r="D47" s="29"/>
      <c r="E47" s="23"/>
      <c r="F47" s="44"/>
      <c r="G47" s="43"/>
      <c r="H47" s="43"/>
      <c r="I47" s="43"/>
    </row>
    <row r="48" spans="1:9" ht="26.25">
      <c r="A48" s="39" t="s">
        <v>200</v>
      </c>
      <c r="B48" s="46" t="s">
        <v>230</v>
      </c>
      <c r="C48" s="41"/>
      <c r="D48" s="42"/>
      <c r="E48" s="44"/>
      <c r="F48" s="106"/>
      <c r="G48" s="43"/>
      <c r="H48" s="43"/>
      <c r="I48" s="43"/>
    </row>
    <row r="49" spans="1:9" ht="12.75">
      <c r="A49" s="101"/>
      <c r="B49" s="46"/>
      <c r="C49" s="41"/>
      <c r="D49" s="42"/>
      <c r="E49" s="44"/>
      <c r="F49" s="106"/>
      <c r="G49" s="43"/>
      <c r="H49" s="43"/>
      <c r="I49" s="43"/>
    </row>
    <row r="50" spans="1:9" ht="26.25">
      <c r="A50" s="101" t="s">
        <v>201</v>
      </c>
      <c r="B50" s="39" t="s">
        <v>364</v>
      </c>
      <c r="C50" s="41" t="s">
        <v>30</v>
      </c>
      <c r="D50" s="42">
        <v>350</v>
      </c>
      <c r="E50" s="44"/>
      <c r="F50" s="44" t="s">
        <v>312</v>
      </c>
      <c r="G50" s="43"/>
      <c r="H50" s="57"/>
      <c r="I50" s="43"/>
    </row>
    <row r="51" spans="1:9" ht="12.75">
      <c r="A51" s="76"/>
      <c r="B51" s="39"/>
      <c r="C51" s="21"/>
      <c r="D51" s="25"/>
      <c r="E51" s="23"/>
      <c r="F51" s="44"/>
      <c r="G51" s="43"/>
      <c r="H51" s="43"/>
      <c r="I51" s="43"/>
    </row>
    <row r="52" spans="1:9" ht="12.75">
      <c r="A52" s="76"/>
      <c r="B52" s="39"/>
      <c r="C52" s="21"/>
      <c r="D52" s="25"/>
      <c r="E52" s="23"/>
      <c r="F52" s="44"/>
      <c r="G52" s="43"/>
      <c r="H52" s="43"/>
      <c r="I52" s="43"/>
    </row>
    <row r="53" spans="1:9" ht="15">
      <c r="A53" s="28" t="s">
        <v>190</v>
      </c>
      <c r="B53" s="28" t="s">
        <v>28</v>
      </c>
      <c r="C53" s="21"/>
      <c r="D53" s="25"/>
      <c r="E53" s="23"/>
      <c r="F53" s="44"/>
      <c r="G53" s="43"/>
      <c r="H53" s="43"/>
      <c r="I53" s="43"/>
    </row>
    <row r="54" spans="1:9" ht="12.75">
      <c r="A54" s="76"/>
      <c r="B54" s="17"/>
      <c r="C54" s="21"/>
      <c r="D54" s="25"/>
      <c r="E54" s="23"/>
      <c r="F54" s="44"/>
      <c r="G54" s="43"/>
      <c r="H54" s="43"/>
      <c r="I54" s="43"/>
    </row>
    <row r="55" spans="1:9" ht="12.75">
      <c r="A55" s="39" t="s">
        <v>65</v>
      </c>
      <c r="B55" s="24" t="s">
        <v>14</v>
      </c>
      <c r="C55" s="21"/>
      <c r="D55" s="25"/>
      <c r="E55" s="23"/>
      <c r="F55" s="44"/>
      <c r="G55" s="43"/>
      <c r="H55" s="43"/>
      <c r="I55" s="43"/>
    </row>
    <row r="56" spans="1:9" ht="12.75">
      <c r="A56" s="101"/>
      <c r="B56" s="27"/>
      <c r="C56" s="21"/>
      <c r="D56" s="25"/>
      <c r="E56" s="23"/>
      <c r="F56" s="44"/>
      <c r="G56" s="43"/>
      <c r="H56" s="43"/>
      <c r="I56" s="43"/>
    </row>
    <row r="57" spans="1:9" ht="12.75">
      <c r="A57" s="101" t="s">
        <v>202</v>
      </c>
      <c r="B57" s="39" t="s">
        <v>313</v>
      </c>
      <c r="C57" s="41" t="s">
        <v>9</v>
      </c>
      <c r="D57" s="42">
        <v>1</v>
      </c>
      <c r="E57" s="44"/>
      <c r="F57" s="44">
        <f>E57*D57</f>
        <v>0</v>
      </c>
      <c r="G57" s="43"/>
      <c r="H57" s="43"/>
      <c r="I57" s="43"/>
    </row>
    <row r="58" spans="1:9" ht="12.75">
      <c r="A58" s="101"/>
      <c r="B58" s="39"/>
      <c r="C58" s="41"/>
      <c r="D58" s="42"/>
      <c r="E58" s="44"/>
      <c r="F58" s="44"/>
      <c r="G58" s="43"/>
      <c r="H58" s="43"/>
      <c r="I58" s="43"/>
    </row>
    <row r="59" spans="1:9" ht="12.75">
      <c r="A59" s="39" t="s">
        <v>66</v>
      </c>
      <c r="B59" s="24" t="s">
        <v>156</v>
      </c>
      <c r="C59" s="21"/>
      <c r="D59" s="25"/>
      <c r="E59" s="23"/>
      <c r="F59" s="44"/>
      <c r="G59" s="43"/>
      <c r="H59" s="43"/>
      <c r="I59" s="43"/>
    </row>
    <row r="60" spans="1:9" ht="12.75">
      <c r="A60" s="101"/>
      <c r="B60" s="17"/>
      <c r="C60" s="21"/>
      <c r="D60" s="25"/>
      <c r="E60" s="23"/>
      <c r="F60" s="44"/>
      <c r="G60" s="43"/>
      <c r="H60" s="43"/>
      <c r="I60" s="43"/>
    </row>
    <row r="61" spans="1:9" ht="12.75">
      <c r="A61" s="101" t="s">
        <v>203</v>
      </c>
      <c r="B61" s="39" t="s">
        <v>40</v>
      </c>
      <c r="C61" s="41" t="s">
        <v>7</v>
      </c>
      <c r="D61" s="42">
        <v>95</v>
      </c>
      <c r="E61" s="44"/>
      <c r="F61" s="44">
        <f>E61*D61</f>
        <v>0</v>
      </c>
      <c r="G61" s="43"/>
      <c r="H61" s="43"/>
      <c r="I61" s="43"/>
    </row>
    <row r="62" spans="1:9" ht="12.75">
      <c r="A62" s="76"/>
      <c r="B62" s="26"/>
      <c r="C62" s="21"/>
      <c r="D62" s="25"/>
      <c r="E62" s="23"/>
      <c r="F62" s="44"/>
      <c r="G62" s="43"/>
      <c r="H62" s="43"/>
      <c r="I62" s="43"/>
    </row>
    <row r="63" spans="1:9" ht="15">
      <c r="A63" s="47" t="s">
        <v>191</v>
      </c>
      <c r="B63" s="47" t="s">
        <v>139</v>
      </c>
      <c r="C63" s="21"/>
      <c r="D63" s="25"/>
      <c r="E63" s="23"/>
      <c r="F63" s="44"/>
      <c r="G63" s="43"/>
      <c r="H63" s="43"/>
      <c r="I63" s="43"/>
    </row>
    <row r="64" spans="1:9" ht="12.75">
      <c r="A64" s="76"/>
      <c r="B64" s="17"/>
      <c r="C64" s="21"/>
      <c r="D64" s="25"/>
      <c r="E64" s="23"/>
      <c r="F64" s="44"/>
      <c r="G64" s="43"/>
      <c r="H64" s="43"/>
      <c r="I64" s="43"/>
    </row>
    <row r="65" spans="1:9" ht="12.75">
      <c r="A65" s="17" t="s">
        <v>67</v>
      </c>
      <c r="B65" s="24" t="s">
        <v>140</v>
      </c>
      <c r="C65" s="21"/>
      <c r="D65" s="25"/>
      <c r="E65" s="23"/>
      <c r="F65" s="44"/>
      <c r="G65" s="43"/>
      <c r="H65" s="43"/>
      <c r="I65" s="43"/>
    </row>
    <row r="66" spans="1:9" ht="7.5" customHeight="1">
      <c r="A66" s="76"/>
      <c r="B66" s="24"/>
      <c r="C66" s="21"/>
      <c r="D66" s="25"/>
      <c r="E66" s="23"/>
      <c r="F66" s="44"/>
      <c r="G66" s="43"/>
      <c r="H66" s="43"/>
      <c r="I66" s="43"/>
    </row>
    <row r="67" spans="1:9" ht="12.75">
      <c r="A67" s="76"/>
      <c r="B67" s="27" t="s">
        <v>8</v>
      </c>
      <c r="C67" s="21"/>
      <c r="D67" s="25"/>
      <c r="E67" s="44"/>
      <c r="F67" s="44"/>
      <c r="G67" s="43"/>
      <c r="H67" s="43"/>
      <c r="I67" s="43"/>
    </row>
    <row r="68" spans="1:9" ht="12.75">
      <c r="A68" s="76" t="s">
        <v>204</v>
      </c>
      <c r="B68" s="39" t="s">
        <v>306</v>
      </c>
      <c r="C68" s="36" t="s">
        <v>30</v>
      </c>
      <c r="D68" s="42">
        <v>460</v>
      </c>
      <c r="E68" s="44"/>
      <c r="F68" s="44">
        <f>E68*D68</f>
        <v>0</v>
      </c>
      <c r="G68" s="48"/>
      <c r="H68" s="43"/>
      <c r="I68" s="43"/>
    </row>
    <row r="69" spans="1:9" ht="12.75">
      <c r="A69" s="76"/>
      <c r="B69" s="17"/>
      <c r="C69" s="21"/>
      <c r="D69" s="25"/>
      <c r="E69" s="44"/>
      <c r="F69" s="44"/>
      <c r="G69" s="43"/>
      <c r="H69" s="43"/>
      <c r="I69" s="43"/>
    </row>
    <row r="70" spans="1:9" ht="12.75">
      <c r="A70" s="17" t="s">
        <v>68</v>
      </c>
      <c r="B70" s="24" t="s">
        <v>188</v>
      </c>
      <c r="C70" s="21"/>
      <c r="D70" s="25"/>
      <c r="E70" s="44"/>
      <c r="F70" s="44"/>
      <c r="G70" s="43"/>
      <c r="H70" s="43"/>
      <c r="I70" s="43"/>
    </row>
    <row r="71" spans="1:9" ht="12.75">
      <c r="A71" s="76"/>
      <c r="B71" s="17"/>
      <c r="C71" s="21"/>
      <c r="D71" s="25"/>
      <c r="E71" s="23"/>
      <c r="F71" s="44"/>
      <c r="G71" s="43"/>
      <c r="H71" s="43"/>
      <c r="I71" s="43"/>
    </row>
    <row r="72" spans="1:9" ht="12.75">
      <c r="A72" s="76"/>
      <c r="B72" s="27" t="s">
        <v>54</v>
      </c>
      <c r="C72" s="21"/>
      <c r="D72" s="25"/>
      <c r="E72" s="23"/>
      <c r="F72" s="44"/>
      <c r="G72" s="43"/>
      <c r="H72" s="43"/>
      <c r="I72" s="43"/>
    </row>
    <row r="73" spans="1:9" ht="12.75">
      <c r="A73" s="76" t="s">
        <v>205</v>
      </c>
      <c r="B73" s="37" t="s">
        <v>292</v>
      </c>
      <c r="C73" s="36" t="s">
        <v>30</v>
      </c>
      <c r="D73" s="42">
        <v>460</v>
      </c>
      <c r="E73" s="44"/>
      <c r="F73" s="44">
        <f>E73*D73</f>
        <v>0</v>
      </c>
      <c r="G73" s="43"/>
      <c r="H73" s="43"/>
      <c r="I73" s="43"/>
    </row>
    <row r="74" spans="1:9" ht="12.75">
      <c r="A74" s="101"/>
      <c r="B74" s="39"/>
      <c r="C74" s="41"/>
      <c r="D74" s="42"/>
      <c r="E74" s="44"/>
      <c r="F74" s="44"/>
      <c r="G74" s="43"/>
      <c r="H74" s="43"/>
      <c r="I74" s="43"/>
    </row>
    <row r="75" spans="1:9" ht="15" customHeight="1">
      <c r="A75" s="101"/>
      <c r="B75" s="40" t="s">
        <v>70</v>
      </c>
      <c r="C75" s="41"/>
      <c r="D75" s="42"/>
      <c r="E75" s="44"/>
      <c r="F75" s="44"/>
      <c r="G75" s="43"/>
      <c r="H75" s="43"/>
      <c r="I75" s="43"/>
    </row>
    <row r="76" spans="1:6" s="43" customFormat="1" ht="12.75">
      <c r="A76" s="101" t="s">
        <v>206</v>
      </c>
      <c r="B76" s="39" t="s">
        <v>384</v>
      </c>
      <c r="C76" s="36" t="s">
        <v>30</v>
      </c>
      <c r="D76" s="42">
        <v>460</v>
      </c>
      <c r="E76" s="44"/>
      <c r="F76" s="44">
        <f>E76*D76</f>
        <v>0</v>
      </c>
    </row>
    <row r="77" spans="1:9" ht="12.75">
      <c r="A77" s="101"/>
      <c r="B77" s="39"/>
      <c r="C77" s="41"/>
      <c r="D77" s="42"/>
      <c r="E77" s="44"/>
      <c r="F77" s="44"/>
      <c r="G77" s="43"/>
      <c r="H77" s="43"/>
      <c r="I77" s="43"/>
    </row>
    <row r="78" spans="1:9" ht="12.75">
      <c r="A78" s="76" t="s">
        <v>207</v>
      </c>
      <c r="B78" s="39" t="s">
        <v>309</v>
      </c>
      <c r="C78" s="36" t="s">
        <v>30</v>
      </c>
      <c r="D78" s="42">
        <v>460</v>
      </c>
      <c r="E78" s="44"/>
      <c r="F78" s="44">
        <f>E78*D78</f>
        <v>0</v>
      </c>
      <c r="G78" s="43"/>
      <c r="H78" s="43"/>
      <c r="I78" s="43"/>
    </row>
    <row r="79" spans="1:9" ht="12.75">
      <c r="A79" s="76"/>
      <c r="B79" s="23"/>
      <c r="C79" s="21"/>
      <c r="D79" s="25"/>
      <c r="E79" s="23"/>
      <c r="F79" s="44"/>
      <c r="G79" s="43"/>
      <c r="H79" s="43"/>
      <c r="I79" s="43"/>
    </row>
    <row r="80" spans="1:9" ht="12.75">
      <c r="A80" s="76"/>
      <c r="B80" s="23"/>
      <c r="C80" s="21"/>
      <c r="D80" s="25"/>
      <c r="E80" s="23"/>
      <c r="F80" s="44"/>
      <c r="G80" s="43"/>
      <c r="H80" s="43"/>
      <c r="I80" s="43"/>
    </row>
    <row r="81" spans="1:9" ht="15">
      <c r="A81" s="28" t="s">
        <v>208</v>
      </c>
      <c r="B81" s="28" t="s">
        <v>163</v>
      </c>
      <c r="C81" s="21"/>
      <c r="D81" s="25"/>
      <c r="E81" s="23"/>
      <c r="F81" s="44"/>
      <c r="G81" s="43"/>
      <c r="H81" s="43"/>
      <c r="I81" s="43"/>
    </row>
    <row r="82" spans="1:9" ht="12.75">
      <c r="A82" s="76"/>
      <c r="B82" s="17"/>
      <c r="C82" s="21"/>
      <c r="D82" s="25"/>
      <c r="E82" s="23"/>
      <c r="F82" s="44"/>
      <c r="G82" s="43"/>
      <c r="H82" s="43"/>
      <c r="I82" s="43"/>
    </row>
    <row r="83" spans="1:9" ht="12.75">
      <c r="A83" s="17" t="s">
        <v>209</v>
      </c>
      <c r="B83" s="24" t="s">
        <v>231</v>
      </c>
      <c r="C83" s="21"/>
      <c r="D83" s="25"/>
      <c r="E83" s="23"/>
      <c r="F83" s="44"/>
      <c r="G83" s="43"/>
      <c r="H83" s="43"/>
      <c r="I83" s="43"/>
    </row>
    <row r="84" spans="1:9" ht="12.75">
      <c r="A84" s="76"/>
      <c r="B84" s="24"/>
      <c r="C84" s="21"/>
      <c r="D84" s="25"/>
      <c r="E84" s="23"/>
      <c r="F84" s="44"/>
      <c r="G84" s="43"/>
      <c r="H84" s="43"/>
      <c r="I84" s="43"/>
    </row>
    <row r="85" spans="1:9" ht="12.75" customHeight="1">
      <c r="A85" s="39" t="s">
        <v>210</v>
      </c>
      <c r="B85" s="39" t="s">
        <v>310</v>
      </c>
      <c r="C85" s="41" t="s">
        <v>311</v>
      </c>
      <c r="D85" s="42">
        <v>1</v>
      </c>
      <c r="E85" s="44">
        <v>1000</v>
      </c>
      <c r="F85" s="44">
        <f>E85*D85</f>
        <v>1000</v>
      </c>
      <c r="G85" s="43"/>
      <c r="H85" s="43"/>
      <c r="I85" s="43"/>
    </row>
    <row r="86" spans="1:6" s="43" customFormat="1" ht="12.75">
      <c r="A86" s="101"/>
      <c r="B86" s="39"/>
      <c r="C86" s="41"/>
      <c r="D86" s="42"/>
      <c r="E86" s="44"/>
      <c r="F86" s="44"/>
    </row>
    <row r="87" spans="1:9" ht="12.75">
      <c r="A87" s="17" t="s">
        <v>211</v>
      </c>
      <c r="B87" s="46" t="s">
        <v>232</v>
      </c>
      <c r="C87" s="21"/>
      <c r="D87" s="25"/>
      <c r="E87" s="23"/>
      <c r="F87" s="44"/>
      <c r="G87" s="43"/>
      <c r="H87" s="43"/>
      <c r="I87" s="43"/>
    </row>
    <row r="88" spans="1:9" ht="12.75">
      <c r="A88" s="76"/>
      <c r="B88" s="17"/>
      <c r="C88" s="21"/>
      <c r="D88" s="25"/>
      <c r="E88" s="23"/>
      <c r="F88" s="23"/>
      <c r="G88" s="43"/>
      <c r="H88" s="43"/>
      <c r="I88" s="43"/>
    </row>
    <row r="89" spans="1:9" ht="12.75">
      <c r="A89" s="101" t="s">
        <v>212</v>
      </c>
      <c r="B89" s="39" t="s">
        <v>41</v>
      </c>
      <c r="C89" s="41" t="s">
        <v>7</v>
      </c>
      <c r="D89" s="42">
        <v>140</v>
      </c>
      <c r="E89" s="44"/>
      <c r="F89" s="23">
        <f>E89*D89</f>
        <v>0</v>
      </c>
      <c r="G89" s="43"/>
      <c r="H89" s="43"/>
      <c r="I89" s="43"/>
    </row>
    <row r="90" spans="1:9" ht="12.75">
      <c r="A90" s="101"/>
      <c r="B90" s="39"/>
      <c r="C90" s="41"/>
      <c r="D90" s="42"/>
      <c r="E90" s="44"/>
      <c r="F90" s="23"/>
      <c r="G90" s="43"/>
      <c r="H90" s="43"/>
      <c r="I90" s="43"/>
    </row>
    <row r="91" spans="1:9" ht="12.75">
      <c r="A91" s="101" t="s">
        <v>343</v>
      </c>
      <c r="B91" s="17" t="s">
        <v>282</v>
      </c>
      <c r="C91" s="21" t="s">
        <v>5</v>
      </c>
      <c r="D91" s="25">
        <v>2</v>
      </c>
      <c r="E91" s="23"/>
      <c r="F91" s="44">
        <f>E91*D91</f>
        <v>0</v>
      </c>
      <c r="G91" s="43"/>
      <c r="H91" s="43"/>
      <c r="I91" s="43"/>
    </row>
    <row r="92" spans="1:9" ht="12.75">
      <c r="A92" s="101"/>
      <c r="B92" s="17"/>
      <c r="C92" s="21"/>
      <c r="D92" s="25"/>
      <c r="E92" s="23"/>
      <c r="F92" s="44"/>
      <c r="G92" s="43"/>
      <c r="H92" s="43"/>
      <c r="I92" s="43"/>
    </row>
    <row r="93" spans="1:9" ht="12.75">
      <c r="A93" s="101" t="s">
        <v>344</v>
      </c>
      <c r="B93" s="39" t="s">
        <v>281</v>
      </c>
      <c r="C93" s="21" t="s">
        <v>5</v>
      </c>
      <c r="D93" s="25">
        <v>2</v>
      </c>
      <c r="E93" s="23"/>
      <c r="F93" s="44">
        <f>E93*D93</f>
        <v>0</v>
      </c>
      <c r="G93" s="43"/>
      <c r="H93" s="43"/>
      <c r="I93" s="43"/>
    </row>
    <row r="94" spans="1:9" ht="12.75">
      <c r="A94" s="101"/>
      <c r="B94" s="39"/>
      <c r="C94" s="41"/>
      <c r="D94" s="42"/>
      <c r="E94" s="44"/>
      <c r="F94" s="23"/>
      <c r="G94" s="43"/>
      <c r="H94" s="43"/>
      <c r="I94" s="43"/>
    </row>
    <row r="95" spans="1:9" ht="12.75">
      <c r="A95" s="101" t="s">
        <v>361</v>
      </c>
      <c r="B95" s="24" t="s">
        <v>13</v>
      </c>
      <c r="C95" s="41"/>
      <c r="D95" s="42"/>
      <c r="E95" s="44"/>
      <c r="F95" s="23"/>
      <c r="G95" s="43"/>
      <c r="H95" s="43"/>
      <c r="I95" s="43"/>
    </row>
    <row r="96" spans="1:9" ht="12.75">
      <c r="A96" s="101"/>
      <c r="B96" s="24"/>
      <c r="C96" s="41"/>
      <c r="D96" s="42"/>
      <c r="E96" s="44"/>
      <c r="F96" s="23"/>
      <c r="G96" s="43"/>
      <c r="H96" s="43"/>
      <c r="I96" s="43"/>
    </row>
    <row r="97" spans="1:6" s="43" customFormat="1" ht="39">
      <c r="A97" s="101" t="s">
        <v>362</v>
      </c>
      <c r="B97" s="39" t="s">
        <v>391</v>
      </c>
      <c r="C97" s="41" t="s">
        <v>9</v>
      </c>
      <c r="D97" s="42">
        <v>3</v>
      </c>
      <c r="E97" s="44"/>
      <c r="F97" s="44">
        <f>E97*D97</f>
        <v>0</v>
      </c>
    </row>
    <row r="98" spans="1:9" ht="12.75">
      <c r="A98" s="76"/>
      <c r="B98" s="39"/>
      <c r="C98" s="21"/>
      <c r="D98" s="25"/>
      <c r="E98" s="23"/>
      <c r="F98" s="23"/>
      <c r="G98" s="43"/>
      <c r="H98" s="43"/>
      <c r="I98" s="43"/>
    </row>
    <row r="99" spans="1:9" ht="12.75">
      <c r="A99" s="76"/>
      <c r="B99" s="39"/>
      <c r="C99" s="21"/>
      <c r="D99" s="25"/>
      <c r="E99" s="23"/>
      <c r="F99" s="23"/>
      <c r="G99" s="43"/>
      <c r="H99" s="43"/>
      <c r="I99" s="43"/>
    </row>
    <row r="100" spans="1:9" ht="15">
      <c r="A100" s="28" t="s">
        <v>192</v>
      </c>
      <c r="B100" s="28" t="s">
        <v>29</v>
      </c>
      <c r="C100" s="21"/>
      <c r="D100" s="25"/>
      <c r="E100" s="23"/>
      <c r="F100" s="23"/>
      <c r="G100" s="43"/>
      <c r="H100" s="43"/>
      <c r="I100" s="43"/>
    </row>
    <row r="101" spans="1:9" ht="12.75">
      <c r="A101" s="76"/>
      <c r="B101" s="105"/>
      <c r="C101" s="21"/>
      <c r="D101" s="25"/>
      <c r="E101" s="23"/>
      <c r="F101" s="23"/>
      <c r="G101" s="43"/>
      <c r="H101" s="43"/>
      <c r="I101" s="43"/>
    </row>
    <row r="102" spans="1:9" ht="12.75">
      <c r="A102" s="20" t="s">
        <v>69</v>
      </c>
      <c r="B102" s="105" t="s">
        <v>29</v>
      </c>
      <c r="C102" s="21"/>
      <c r="D102" s="25"/>
      <c r="E102" s="23"/>
      <c r="F102" s="44"/>
      <c r="G102" s="43"/>
      <c r="H102" s="43"/>
      <c r="I102" s="43"/>
    </row>
    <row r="103" spans="1:9" ht="12.75">
      <c r="A103" s="76"/>
      <c r="B103" s="105"/>
      <c r="C103" s="21"/>
      <c r="D103" s="25"/>
      <c r="E103" s="23"/>
      <c r="F103" s="44"/>
      <c r="G103" s="43"/>
      <c r="H103" s="43"/>
      <c r="I103" s="43"/>
    </row>
    <row r="104" spans="1:9" ht="39">
      <c r="A104" s="76" t="s">
        <v>213</v>
      </c>
      <c r="B104" s="17" t="s">
        <v>348</v>
      </c>
      <c r="C104" s="21" t="s">
        <v>5</v>
      </c>
      <c r="D104" s="25">
        <v>2</v>
      </c>
      <c r="E104" s="23"/>
      <c r="F104" s="44">
        <f>E104*D104</f>
        <v>0</v>
      </c>
      <c r="G104" s="43"/>
      <c r="H104" s="58"/>
      <c r="I104" s="43"/>
    </row>
    <row r="105" spans="1:9" ht="12.75">
      <c r="A105" s="76"/>
      <c r="B105" s="17"/>
      <c r="C105" s="21"/>
      <c r="D105" s="25"/>
      <c r="E105" s="23"/>
      <c r="F105" s="44"/>
      <c r="G105" s="43"/>
      <c r="H105" s="58"/>
      <c r="I105" s="43"/>
    </row>
    <row r="106" spans="1:9" ht="26.25">
      <c r="A106" s="76" t="s">
        <v>214</v>
      </c>
      <c r="B106" s="39" t="s">
        <v>349</v>
      </c>
      <c r="C106" s="41" t="s">
        <v>5</v>
      </c>
      <c r="D106" s="42">
        <v>1</v>
      </c>
      <c r="E106" s="44"/>
      <c r="F106" s="44">
        <f>E106*D106</f>
        <v>0</v>
      </c>
      <c r="G106" s="43"/>
      <c r="H106" s="43"/>
      <c r="I106" s="43"/>
    </row>
    <row r="107" spans="1:9" ht="17.25" customHeight="1">
      <c r="A107" s="76"/>
      <c r="B107" s="39"/>
      <c r="C107" s="41"/>
      <c r="D107" s="42"/>
      <c r="E107" s="44"/>
      <c r="F107" s="44"/>
      <c r="G107" s="43"/>
      <c r="H107" s="43"/>
      <c r="I107" s="43"/>
    </row>
    <row r="108" spans="1:9" ht="26.25">
      <c r="A108" s="101" t="s">
        <v>345</v>
      </c>
      <c r="B108" s="39" t="s">
        <v>346</v>
      </c>
      <c r="C108" s="41" t="s">
        <v>9</v>
      </c>
      <c r="D108" s="42">
        <v>2</v>
      </c>
      <c r="E108" s="44"/>
      <c r="F108" s="44">
        <f>E108*D108</f>
        <v>0</v>
      </c>
      <c r="G108" s="43"/>
      <c r="H108" s="43"/>
      <c r="I108" s="43"/>
    </row>
    <row r="109" spans="1:9" ht="12.75">
      <c r="A109" s="101"/>
      <c r="B109" s="39"/>
      <c r="C109" s="41"/>
      <c r="D109" s="42"/>
      <c r="E109" s="44"/>
      <c r="F109" s="44"/>
      <c r="G109" s="43"/>
      <c r="H109" s="43"/>
      <c r="I109" s="43"/>
    </row>
    <row r="110" spans="1:6" s="43" customFormat="1" ht="12.75">
      <c r="A110" s="101" t="s">
        <v>385</v>
      </c>
      <c r="B110" s="39" t="s">
        <v>393</v>
      </c>
      <c r="C110" s="41" t="s">
        <v>9</v>
      </c>
      <c r="D110" s="42">
        <v>4</v>
      </c>
      <c r="E110" s="44"/>
      <c r="F110" s="44">
        <f>E110*D110</f>
        <v>0</v>
      </c>
    </row>
    <row r="111" spans="1:9" ht="12" customHeight="1">
      <c r="A111" s="101"/>
      <c r="B111" s="39"/>
      <c r="C111" s="41"/>
      <c r="D111" s="42"/>
      <c r="E111" s="44"/>
      <c r="F111" s="44"/>
      <c r="G111" s="43"/>
      <c r="H111" s="43"/>
      <c r="I111" s="43"/>
    </row>
    <row r="112" spans="1:9" ht="12.75">
      <c r="A112" s="17" t="s">
        <v>215</v>
      </c>
      <c r="B112" s="46" t="s">
        <v>233</v>
      </c>
      <c r="C112" s="41"/>
      <c r="D112" s="42"/>
      <c r="E112" s="44"/>
      <c r="F112" s="44"/>
      <c r="G112" s="43"/>
      <c r="H112" s="43"/>
      <c r="I112" s="43"/>
    </row>
    <row r="113" spans="1:9" ht="12.75">
      <c r="A113" s="101"/>
      <c r="B113" s="46"/>
      <c r="C113" s="41"/>
      <c r="D113" s="42"/>
      <c r="E113" s="44"/>
      <c r="F113" s="44"/>
      <c r="G113" s="43"/>
      <c r="H113" s="43"/>
      <c r="I113" s="43"/>
    </row>
    <row r="114" spans="1:9" ht="26.25">
      <c r="A114" s="101" t="s">
        <v>216</v>
      </c>
      <c r="B114" s="39" t="s">
        <v>350</v>
      </c>
      <c r="C114" s="36" t="s">
        <v>30</v>
      </c>
      <c r="D114" s="42">
        <v>80</v>
      </c>
      <c r="E114" s="44"/>
      <c r="F114" s="44">
        <f>E114*D114</f>
        <v>0</v>
      </c>
      <c r="G114" s="48"/>
      <c r="H114" s="43"/>
      <c r="I114" s="43"/>
    </row>
    <row r="115" spans="1:9" ht="12.75">
      <c r="A115" s="101"/>
      <c r="B115" s="20"/>
      <c r="C115" s="36"/>
      <c r="D115" s="42"/>
      <c r="E115" s="44"/>
      <c r="F115" s="44"/>
      <c r="G115" s="48"/>
      <c r="H115" s="43"/>
      <c r="I115" s="43"/>
    </row>
    <row r="116" spans="1:9" ht="12.75">
      <c r="A116" s="101" t="s">
        <v>217</v>
      </c>
      <c r="B116" s="39" t="s">
        <v>347</v>
      </c>
      <c r="C116" s="36" t="s">
        <v>30</v>
      </c>
      <c r="D116" s="42">
        <v>72</v>
      </c>
      <c r="E116" s="44"/>
      <c r="F116" s="44">
        <f>E116*D116</f>
        <v>0</v>
      </c>
      <c r="G116" s="48"/>
      <c r="H116" s="43"/>
      <c r="I116" s="43"/>
    </row>
    <row r="117" spans="1:9" ht="12.75">
      <c r="A117" s="101"/>
      <c r="B117" s="40"/>
      <c r="C117" s="36"/>
      <c r="D117" s="42"/>
      <c r="E117" s="44"/>
      <c r="F117" s="44"/>
      <c r="G117" s="48"/>
      <c r="H117" s="43"/>
      <c r="I117" s="43"/>
    </row>
    <row r="118" spans="1:9" ht="12.75">
      <c r="A118" s="101" t="s">
        <v>218</v>
      </c>
      <c r="B118" s="39" t="s">
        <v>307</v>
      </c>
      <c r="C118" s="36" t="s">
        <v>30</v>
      </c>
      <c r="D118" s="42">
        <v>330</v>
      </c>
      <c r="E118" s="44"/>
      <c r="F118" s="44">
        <f>E118*D118</f>
        <v>0</v>
      </c>
      <c r="G118" s="48"/>
      <c r="H118" s="43"/>
      <c r="I118" s="43"/>
    </row>
    <row r="119" spans="1:9" ht="12.75">
      <c r="A119" s="101"/>
      <c r="B119" s="46"/>
      <c r="C119" s="41"/>
      <c r="D119" s="42"/>
      <c r="E119" s="44"/>
      <c r="F119" s="44"/>
      <c r="G119" s="43"/>
      <c r="H119" s="43"/>
      <c r="I119" s="43"/>
    </row>
    <row r="120" spans="1:9" ht="12.75">
      <c r="A120" s="101" t="s">
        <v>219</v>
      </c>
      <c r="B120" s="39" t="s">
        <v>46</v>
      </c>
      <c r="C120" s="36" t="s">
        <v>9</v>
      </c>
      <c r="D120" s="42">
        <v>2</v>
      </c>
      <c r="E120" s="44"/>
      <c r="F120" s="44">
        <f>E120*D120</f>
        <v>0</v>
      </c>
      <c r="G120" s="43"/>
      <c r="H120" s="43"/>
      <c r="I120" s="43"/>
    </row>
    <row r="121" spans="1:9" ht="12.75">
      <c r="A121" s="76"/>
      <c r="B121" s="17"/>
      <c r="C121" s="21"/>
      <c r="D121" s="25"/>
      <c r="E121" s="23"/>
      <c r="F121" s="44"/>
      <c r="G121" s="43"/>
      <c r="H121" s="43"/>
      <c r="I121" s="43"/>
    </row>
    <row r="122" spans="1:9" ht="12.75">
      <c r="A122" s="101" t="s">
        <v>356</v>
      </c>
      <c r="B122" s="39" t="s">
        <v>357</v>
      </c>
      <c r="C122" s="36" t="s">
        <v>9</v>
      </c>
      <c r="D122" s="42">
        <v>1</v>
      </c>
      <c r="E122" s="44"/>
      <c r="F122" s="44">
        <f>E122*D122</f>
        <v>0</v>
      </c>
      <c r="G122" s="43"/>
      <c r="H122" s="43"/>
      <c r="I122" s="43"/>
    </row>
    <row r="123" spans="1:9" ht="12.75">
      <c r="A123" s="76"/>
      <c r="B123" s="17"/>
      <c r="C123" s="21"/>
      <c r="D123" s="25"/>
      <c r="E123" s="23"/>
      <c r="F123" s="44"/>
      <c r="G123" s="43"/>
      <c r="H123" s="43"/>
      <c r="I123" s="43"/>
    </row>
    <row r="124" spans="1:9" ht="12.75">
      <c r="A124" s="17" t="s">
        <v>220</v>
      </c>
      <c r="B124" s="46" t="s">
        <v>234</v>
      </c>
      <c r="C124" s="41"/>
      <c r="D124" s="42"/>
      <c r="E124" s="44"/>
      <c r="F124" s="44"/>
      <c r="G124" s="43"/>
      <c r="H124" s="43"/>
      <c r="I124" s="43"/>
    </row>
    <row r="125" spans="1:9" ht="12.75">
      <c r="A125" s="17"/>
      <c r="B125" s="46"/>
      <c r="C125" s="41"/>
      <c r="D125" s="42"/>
      <c r="E125" s="44"/>
      <c r="F125" s="44"/>
      <c r="G125" s="43"/>
      <c r="H125" s="43"/>
      <c r="I125" s="43"/>
    </row>
    <row r="126" spans="1:6" s="43" customFormat="1" ht="27" customHeight="1">
      <c r="A126" s="101" t="s">
        <v>221</v>
      </c>
      <c r="B126" s="39" t="s">
        <v>390</v>
      </c>
      <c r="C126" s="41" t="s">
        <v>7</v>
      </c>
      <c r="D126" s="42">
        <v>150</v>
      </c>
      <c r="E126" s="44"/>
      <c r="F126" s="44">
        <f>E126*D126</f>
        <v>0</v>
      </c>
    </row>
    <row r="127" spans="1:9" ht="12.75">
      <c r="A127" s="101"/>
      <c r="B127" s="46"/>
      <c r="C127" s="41"/>
      <c r="D127" s="42"/>
      <c r="E127" s="44"/>
      <c r="F127" s="44"/>
      <c r="G127" s="43"/>
      <c r="H127" s="43"/>
      <c r="I127" s="43"/>
    </row>
    <row r="128" spans="1:9" ht="12.75">
      <c r="A128" s="101" t="s">
        <v>222</v>
      </c>
      <c r="B128" s="39" t="s">
        <v>320</v>
      </c>
      <c r="C128" s="41" t="s">
        <v>7</v>
      </c>
      <c r="D128" s="42">
        <v>30</v>
      </c>
      <c r="E128" s="44"/>
      <c r="F128" s="44">
        <f>E128*D128</f>
        <v>0</v>
      </c>
      <c r="G128" s="48"/>
      <c r="H128" s="43"/>
      <c r="I128" s="43"/>
    </row>
    <row r="129" spans="1:9" ht="12.75">
      <c r="A129" s="76"/>
      <c r="B129" s="17"/>
      <c r="C129" s="21"/>
      <c r="D129" s="25"/>
      <c r="E129" s="23"/>
      <c r="F129" s="44"/>
      <c r="G129" s="43"/>
      <c r="H129" s="43"/>
      <c r="I129" s="43"/>
    </row>
    <row r="130" spans="1:9" ht="12.75">
      <c r="A130" s="76"/>
      <c r="B130" s="17"/>
      <c r="C130" s="21"/>
      <c r="D130" s="25"/>
      <c r="E130" s="23"/>
      <c r="F130" s="44"/>
      <c r="G130" s="43"/>
      <c r="H130" s="43"/>
      <c r="I130" s="43"/>
    </row>
    <row r="131" spans="1:9" ht="12.75">
      <c r="A131" s="17" t="s">
        <v>223</v>
      </c>
      <c r="B131" s="24" t="s">
        <v>358</v>
      </c>
      <c r="C131" s="21"/>
      <c r="D131" s="25"/>
      <c r="E131" s="23"/>
      <c r="F131" s="44"/>
      <c r="G131" s="43"/>
      <c r="H131" s="43"/>
      <c r="I131" s="43"/>
    </row>
    <row r="132" spans="1:9" ht="12.75">
      <c r="A132" s="101"/>
      <c r="B132" s="17"/>
      <c r="C132" s="41"/>
      <c r="D132" s="25"/>
      <c r="E132" s="23"/>
      <c r="F132" s="44"/>
      <c r="G132" s="43"/>
      <c r="H132" s="43"/>
      <c r="I132" s="43"/>
    </row>
    <row r="133" spans="1:9" ht="12.75">
      <c r="A133" s="20"/>
      <c r="B133" s="40" t="s">
        <v>49</v>
      </c>
      <c r="C133" s="36"/>
      <c r="D133" s="25"/>
      <c r="E133" s="23"/>
      <c r="F133" s="44"/>
      <c r="G133" s="43"/>
      <c r="H133" s="43"/>
      <c r="I133" s="43"/>
    </row>
    <row r="134" spans="1:9" ht="26.25">
      <c r="A134" s="101" t="s">
        <v>224</v>
      </c>
      <c r="B134" s="39" t="s">
        <v>308</v>
      </c>
      <c r="C134" s="36" t="s">
        <v>9</v>
      </c>
      <c r="D134" s="42">
        <v>120</v>
      </c>
      <c r="E134" s="44"/>
      <c r="F134" s="44">
        <f>E134*D134</f>
        <v>0</v>
      </c>
      <c r="G134" s="43"/>
      <c r="H134" s="43"/>
      <c r="I134" s="43"/>
    </row>
    <row r="135" spans="1:9" ht="12.75">
      <c r="A135" s="101"/>
      <c r="B135" s="39"/>
      <c r="C135" s="36"/>
      <c r="D135" s="42"/>
      <c r="E135" s="44"/>
      <c r="F135" s="44"/>
      <c r="G135" s="43"/>
      <c r="H135" s="43"/>
      <c r="I135" s="43"/>
    </row>
    <row r="136" spans="1:9" ht="12.75">
      <c r="A136" s="101" t="s">
        <v>225</v>
      </c>
      <c r="B136" s="39" t="s">
        <v>57</v>
      </c>
      <c r="C136" s="36" t="s">
        <v>7</v>
      </c>
      <c r="D136" s="42">
        <v>36</v>
      </c>
      <c r="E136" s="44"/>
      <c r="F136" s="44">
        <f>E136*D136</f>
        <v>0</v>
      </c>
      <c r="G136" s="43"/>
      <c r="H136" s="43"/>
      <c r="I136" s="43"/>
    </row>
    <row r="137" spans="1:9" ht="12.75">
      <c r="A137" s="101"/>
      <c r="B137" s="39"/>
      <c r="C137" s="36"/>
      <c r="D137" s="42"/>
      <c r="E137" s="44"/>
      <c r="F137" s="44"/>
      <c r="G137" s="43"/>
      <c r="H137" s="43"/>
      <c r="I137" s="43"/>
    </row>
    <row r="138" spans="1:9" ht="12.75">
      <c r="A138" s="101" t="s">
        <v>226</v>
      </c>
      <c r="B138" s="39" t="s">
        <v>50</v>
      </c>
      <c r="C138" s="36" t="s">
        <v>7</v>
      </c>
      <c r="D138" s="42">
        <v>15</v>
      </c>
      <c r="E138" s="44"/>
      <c r="F138" s="44">
        <f>E138*D138</f>
        <v>0</v>
      </c>
      <c r="G138" s="43"/>
      <c r="H138" s="43"/>
      <c r="I138" s="43"/>
    </row>
    <row r="139" spans="1:9" ht="12.75">
      <c r="A139" s="101"/>
      <c r="B139" s="39"/>
      <c r="C139" s="36"/>
      <c r="D139" s="42"/>
      <c r="E139" s="44"/>
      <c r="F139" s="44"/>
      <c r="G139" s="43"/>
      <c r="H139" s="43"/>
      <c r="I139" s="43"/>
    </row>
    <row r="140" spans="1:9" ht="12.75">
      <c r="A140" s="101"/>
      <c r="B140" s="40" t="s">
        <v>43</v>
      </c>
      <c r="C140" s="41"/>
      <c r="D140" s="25"/>
      <c r="E140" s="23"/>
      <c r="F140" s="44"/>
      <c r="G140" s="43"/>
      <c r="H140" s="43"/>
      <c r="I140" s="43"/>
    </row>
    <row r="141" spans="1:9" ht="12.75">
      <c r="A141" s="101" t="s">
        <v>227</v>
      </c>
      <c r="B141" s="39" t="s">
        <v>45</v>
      </c>
      <c r="C141" s="41" t="s">
        <v>30</v>
      </c>
      <c r="D141" s="42">
        <f>8*100</f>
        <v>800</v>
      </c>
      <c r="E141" s="23"/>
      <c r="F141" s="44">
        <f>E141*D141</f>
        <v>0</v>
      </c>
      <c r="G141" s="43"/>
      <c r="H141" s="43"/>
      <c r="I141" s="43"/>
    </row>
    <row r="142" spans="1:9" ht="12.75">
      <c r="A142" s="101"/>
      <c r="B142" s="40"/>
      <c r="C142" s="41"/>
      <c r="D142" s="25"/>
      <c r="E142" s="23"/>
      <c r="F142" s="44"/>
      <c r="G142" s="43"/>
      <c r="H142" s="43"/>
      <c r="I142" s="43"/>
    </row>
    <row r="143" spans="1:9" ht="12.75">
      <c r="A143" s="101" t="s">
        <v>228</v>
      </c>
      <c r="B143" s="39" t="s">
        <v>352</v>
      </c>
      <c r="C143" s="36" t="s">
        <v>31</v>
      </c>
      <c r="D143" s="25">
        <v>460</v>
      </c>
      <c r="E143" s="23"/>
      <c r="F143" s="44">
        <f>E143*D143</f>
        <v>0</v>
      </c>
      <c r="G143" s="43"/>
      <c r="H143" s="43"/>
      <c r="I143" s="43"/>
    </row>
    <row r="144" spans="1:9" ht="12.75">
      <c r="A144" s="101"/>
      <c r="B144" s="40"/>
      <c r="C144" s="41"/>
      <c r="D144" s="25"/>
      <c r="E144" s="23"/>
      <c r="F144" s="44"/>
      <c r="G144" s="43"/>
      <c r="H144" s="43"/>
      <c r="I144" s="43"/>
    </row>
    <row r="145" spans="1:9" ht="12.75">
      <c r="A145" s="101" t="s">
        <v>229</v>
      </c>
      <c r="B145" s="39" t="s">
        <v>351</v>
      </c>
      <c r="C145" s="36" t="s">
        <v>31</v>
      </c>
      <c r="D145" s="42">
        <f>4*100</f>
        <v>400</v>
      </c>
      <c r="E145" s="44"/>
      <c r="F145" s="44">
        <f>E145*D145</f>
        <v>0</v>
      </c>
      <c r="G145" s="43"/>
      <c r="H145" s="43"/>
      <c r="I145" s="43"/>
    </row>
    <row r="146" spans="1:9" ht="12.75">
      <c r="A146" s="20"/>
      <c r="B146" s="17"/>
      <c r="C146" s="21"/>
      <c r="D146" s="25"/>
      <c r="E146" s="23"/>
      <c r="F146" s="23"/>
      <c r="G146" s="43"/>
      <c r="H146" s="43"/>
      <c r="I146" s="43"/>
    </row>
    <row r="147" spans="1:9" ht="12.75">
      <c r="A147" s="76"/>
      <c r="B147" s="26" t="s">
        <v>6</v>
      </c>
      <c r="C147" s="21"/>
      <c r="D147" s="25"/>
      <c r="E147" s="26"/>
      <c r="F147" s="78">
        <f>SUM(F25:F146)</f>
        <v>1000</v>
      </c>
      <c r="G147" s="43"/>
      <c r="H147" s="43"/>
      <c r="I147" s="43"/>
    </row>
    <row r="148" spans="1:9" ht="12.75">
      <c r="A148" s="90"/>
      <c r="B148" s="91"/>
      <c r="C148" s="87"/>
      <c r="D148" s="92"/>
      <c r="E148" s="93"/>
      <c r="F148" s="93"/>
      <c r="G148" s="43"/>
      <c r="H148" s="43"/>
      <c r="I148" s="43"/>
    </row>
    <row r="149" spans="1:9" ht="12.75">
      <c r="A149" s="88"/>
      <c r="B149" s="89"/>
      <c r="C149" s="12"/>
      <c r="D149" s="19"/>
      <c r="E149" s="7"/>
      <c r="F149" s="7"/>
      <c r="G149" s="99"/>
      <c r="H149" s="43"/>
      <c r="I149" s="43"/>
    </row>
    <row r="150" spans="1:9" ht="12.75">
      <c r="A150" s="88"/>
      <c r="B150" s="89"/>
      <c r="C150" s="12"/>
      <c r="D150" s="19"/>
      <c r="E150" s="9"/>
      <c r="F150" s="9"/>
      <c r="G150" s="99"/>
      <c r="H150" s="43"/>
      <c r="I150" s="43"/>
    </row>
    <row r="151" spans="1:9" ht="12.75">
      <c r="A151" s="88"/>
      <c r="B151" s="89"/>
      <c r="C151" s="12"/>
      <c r="D151" s="19"/>
      <c r="E151" s="9"/>
      <c r="F151" s="9"/>
      <c r="G151" s="99"/>
      <c r="H151" s="43"/>
      <c r="I151" s="43"/>
    </row>
    <row r="152" spans="1:9" ht="12.75">
      <c r="A152" s="88"/>
      <c r="B152" s="89"/>
      <c r="C152" s="12"/>
      <c r="D152" s="19"/>
      <c r="E152" s="9"/>
      <c r="F152" s="9"/>
      <c r="G152" s="99"/>
      <c r="H152" s="43"/>
      <c r="I152" s="43"/>
    </row>
    <row r="153" spans="1:9" ht="12.75">
      <c r="A153" s="88"/>
      <c r="B153" s="89"/>
      <c r="C153" s="12"/>
      <c r="D153" s="9"/>
      <c r="E153" s="9"/>
      <c r="F153" s="9"/>
      <c r="G153" s="99"/>
      <c r="H153" s="43"/>
      <c r="I153" s="43"/>
    </row>
    <row r="154" spans="1:9" ht="12.75">
      <c r="A154" s="88"/>
      <c r="B154" s="89"/>
      <c r="C154" s="12"/>
      <c r="D154" s="9"/>
      <c r="E154" s="9"/>
      <c r="F154" s="7"/>
      <c r="G154" s="99"/>
      <c r="H154" s="43"/>
      <c r="I154" s="43"/>
    </row>
    <row r="155" spans="1:9" ht="12.75">
      <c r="A155" s="88"/>
      <c r="B155" s="89"/>
      <c r="C155" s="12"/>
      <c r="D155" s="9"/>
      <c r="E155" s="9"/>
      <c r="F155" s="7"/>
      <c r="G155" s="99"/>
      <c r="H155" s="43"/>
      <c r="I155" s="43"/>
    </row>
    <row r="156" spans="1:9" ht="12.75">
      <c r="A156" s="88"/>
      <c r="B156" s="89"/>
      <c r="C156" s="12"/>
      <c r="D156" s="9"/>
      <c r="E156" s="9"/>
      <c r="F156" s="7"/>
      <c r="G156" s="99"/>
      <c r="H156" s="43"/>
      <c r="I156" s="43"/>
    </row>
    <row r="157" spans="1:9" ht="12.75">
      <c r="A157" s="88"/>
      <c r="B157" s="89"/>
      <c r="C157" s="12"/>
      <c r="D157" s="9"/>
      <c r="E157" s="9"/>
      <c r="F157" s="7"/>
      <c r="G157" s="99"/>
      <c r="H157" s="43"/>
      <c r="I157" s="43"/>
    </row>
    <row r="158" spans="1:9" ht="12.75">
      <c r="A158" s="88"/>
      <c r="B158" s="89"/>
      <c r="C158" s="12"/>
      <c r="D158" s="9"/>
      <c r="E158" s="9"/>
      <c r="F158" s="7"/>
      <c r="G158" s="99"/>
      <c r="H158" s="43"/>
      <c r="I158" s="43"/>
    </row>
    <row r="159" spans="1:9" ht="12.75">
      <c r="A159" s="88"/>
      <c r="B159" s="89"/>
      <c r="C159" s="12"/>
      <c r="D159" s="9"/>
      <c r="E159" s="9"/>
      <c r="F159" s="7"/>
      <c r="G159" s="99"/>
      <c r="H159" s="43"/>
      <c r="I159" s="43"/>
    </row>
    <row r="160" spans="1:9" ht="12.75">
      <c r="A160" s="88"/>
      <c r="B160" s="89"/>
      <c r="C160" s="12"/>
      <c r="D160" s="9"/>
      <c r="E160" s="9"/>
      <c r="F160" s="7"/>
      <c r="G160" s="99"/>
      <c r="H160" s="43"/>
      <c r="I160" s="43"/>
    </row>
    <row r="161" spans="1:9" ht="12.75">
      <c r="A161" s="88"/>
      <c r="B161" s="89"/>
      <c r="C161" s="12"/>
      <c r="D161" s="9"/>
      <c r="E161" s="9"/>
      <c r="F161" s="7"/>
      <c r="G161" s="99"/>
      <c r="H161" s="43"/>
      <c r="I161" s="43"/>
    </row>
    <row r="162" spans="1:9" ht="12.75">
      <c r="A162" s="88"/>
      <c r="B162" s="89"/>
      <c r="C162" s="12"/>
      <c r="D162" s="9"/>
      <c r="E162" s="9"/>
      <c r="F162" s="7"/>
      <c r="G162" s="99"/>
      <c r="H162" s="43"/>
      <c r="I162" s="43"/>
    </row>
    <row r="163" spans="1:9" ht="12.75">
      <c r="A163" s="88"/>
      <c r="B163" s="89"/>
      <c r="C163" s="12"/>
      <c r="D163" s="9"/>
      <c r="E163" s="9"/>
      <c r="F163" s="7"/>
      <c r="G163" s="99"/>
      <c r="H163" s="43"/>
      <c r="I163" s="43"/>
    </row>
    <row r="164" spans="1:9" ht="12.75">
      <c r="A164" s="88"/>
      <c r="B164" s="89"/>
      <c r="C164" s="12"/>
      <c r="D164" s="9"/>
      <c r="E164" s="9"/>
      <c r="F164" s="7"/>
      <c r="G164" s="99"/>
      <c r="H164" s="43"/>
      <c r="I164" s="43"/>
    </row>
    <row r="165" spans="1:9" ht="12.75">
      <c r="A165" s="88"/>
      <c r="B165" s="89"/>
      <c r="C165" s="12"/>
      <c r="D165" s="9"/>
      <c r="E165" s="9"/>
      <c r="F165" s="7"/>
      <c r="G165" s="99"/>
      <c r="H165" s="43"/>
      <c r="I165" s="43"/>
    </row>
    <row r="166" spans="1:9" ht="12.75">
      <c r="A166" s="88"/>
      <c r="B166" s="89"/>
      <c r="C166" s="12"/>
      <c r="D166" s="18"/>
      <c r="E166" s="15"/>
      <c r="F166" s="7"/>
      <c r="G166" s="99"/>
      <c r="H166" s="43"/>
      <c r="I166" s="43"/>
    </row>
    <row r="167" spans="1:9" ht="12.75">
      <c r="A167" s="88"/>
      <c r="B167" s="89"/>
      <c r="C167" s="12"/>
      <c r="D167" s="9"/>
      <c r="E167" s="9"/>
      <c r="F167" s="9"/>
      <c r="G167" s="99"/>
      <c r="H167" s="43"/>
      <c r="I167" s="43"/>
    </row>
    <row r="168" spans="1:9" ht="12.75">
      <c r="A168" s="88"/>
      <c r="B168" s="89"/>
      <c r="C168" s="12"/>
      <c r="D168" s="9"/>
      <c r="E168" s="9"/>
      <c r="F168" s="9"/>
      <c r="G168" s="99"/>
      <c r="H168" s="43"/>
      <c r="I168" s="43"/>
    </row>
    <row r="169" spans="1:9" ht="12.75">
      <c r="A169" s="88"/>
      <c r="B169" s="89"/>
      <c r="C169" s="12"/>
      <c r="D169" s="9"/>
      <c r="E169" s="9"/>
      <c r="F169" s="9"/>
      <c r="G169" s="99"/>
      <c r="H169" s="43"/>
      <c r="I169" s="43"/>
    </row>
    <row r="170" spans="1:9" ht="12.75">
      <c r="A170" s="88"/>
      <c r="B170" s="89"/>
      <c r="C170" s="12"/>
      <c r="D170" s="9"/>
      <c r="E170" s="9"/>
      <c r="F170" s="9"/>
      <c r="G170" s="99"/>
      <c r="H170" s="43"/>
      <c r="I170" s="43"/>
    </row>
    <row r="171" spans="1:9" ht="12.75">
      <c r="A171" s="88"/>
      <c r="B171" s="89"/>
      <c r="C171" s="12"/>
      <c r="D171" s="9"/>
      <c r="E171" s="9"/>
      <c r="F171" s="9"/>
      <c r="G171" s="99"/>
      <c r="H171" s="43"/>
      <c r="I171" s="43"/>
    </row>
    <row r="172" spans="1:9" ht="12.75">
      <c r="A172" s="88"/>
      <c r="B172" s="89"/>
      <c r="C172" s="12"/>
      <c r="D172" s="9"/>
      <c r="E172" s="9"/>
      <c r="F172" s="9"/>
      <c r="G172" s="99"/>
      <c r="H172" s="43"/>
      <c r="I172" s="43"/>
    </row>
    <row r="173" spans="1:9" ht="12.75">
      <c r="A173" s="88"/>
      <c r="B173" s="89"/>
      <c r="C173" s="12"/>
      <c r="D173" s="9"/>
      <c r="E173" s="9"/>
      <c r="F173" s="9"/>
      <c r="G173" s="99"/>
      <c r="H173" s="43"/>
      <c r="I173" s="43"/>
    </row>
    <row r="174" spans="1:9" ht="12.75">
      <c r="A174" s="88"/>
      <c r="B174" s="89"/>
      <c r="C174" s="12"/>
      <c r="D174" s="9"/>
      <c r="E174" s="9"/>
      <c r="F174" s="9"/>
      <c r="G174" s="99"/>
      <c r="H174" s="43"/>
      <c r="I174" s="43"/>
    </row>
    <row r="175" spans="1:9" ht="12.75">
      <c r="A175" s="88"/>
      <c r="B175" s="89"/>
      <c r="C175" s="12"/>
      <c r="D175" s="9"/>
      <c r="E175" s="9"/>
      <c r="F175" s="9"/>
      <c r="G175" s="99"/>
      <c r="H175" s="43"/>
      <c r="I175" s="43"/>
    </row>
    <row r="176" spans="1:9" ht="12.75">
      <c r="A176" s="88"/>
      <c r="B176" s="89"/>
      <c r="C176" s="12"/>
      <c r="D176" s="9"/>
      <c r="E176" s="9"/>
      <c r="F176" s="9"/>
      <c r="G176" s="99"/>
      <c r="H176" s="43"/>
      <c r="I176" s="43"/>
    </row>
    <row r="177" spans="1:9" ht="12.75">
      <c r="A177" s="88"/>
      <c r="B177" s="89"/>
      <c r="C177" s="12"/>
      <c r="D177" s="9"/>
      <c r="E177" s="9"/>
      <c r="F177" s="9"/>
      <c r="G177" s="99"/>
      <c r="H177" s="43"/>
      <c r="I177" s="43"/>
    </row>
    <row r="178" spans="1:9" ht="12.75">
      <c r="A178" s="88"/>
      <c r="B178" s="89"/>
      <c r="C178" s="12"/>
      <c r="D178" s="9"/>
      <c r="E178" s="9"/>
      <c r="F178" s="9"/>
      <c r="G178" s="99"/>
      <c r="H178" s="43"/>
      <c r="I178" s="43"/>
    </row>
    <row r="179" spans="1:9" ht="12.75">
      <c r="A179" s="88"/>
      <c r="B179" s="89"/>
      <c r="C179" s="12"/>
      <c r="D179" s="9"/>
      <c r="E179" s="9"/>
      <c r="F179" s="9"/>
      <c r="G179" s="99"/>
      <c r="H179" s="43"/>
      <c r="I179" s="43"/>
    </row>
    <row r="180" spans="1:9" ht="12.75">
      <c r="A180" s="88"/>
      <c r="B180" s="89"/>
      <c r="C180" s="12"/>
      <c r="D180" s="9"/>
      <c r="E180" s="9"/>
      <c r="F180" s="9"/>
      <c r="G180" s="99"/>
      <c r="H180" s="43"/>
      <c r="I180" s="43"/>
    </row>
    <row r="181" spans="1:9" ht="12.75">
      <c r="A181" s="88"/>
      <c r="B181" s="89"/>
      <c r="C181" s="12"/>
      <c r="D181" s="9"/>
      <c r="E181" s="9"/>
      <c r="F181" s="9"/>
      <c r="G181" s="99"/>
      <c r="H181" s="43"/>
      <c r="I181" s="43"/>
    </row>
    <row r="182" spans="1:9" ht="12.75">
      <c r="A182" s="88"/>
      <c r="B182" s="89"/>
      <c r="C182" s="12"/>
      <c r="D182" s="9"/>
      <c r="E182" s="9"/>
      <c r="F182" s="9"/>
      <c r="G182" s="99"/>
      <c r="H182" s="43"/>
      <c r="I182" s="43"/>
    </row>
    <row r="183" spans="1:9" ht="12.75">
      <c r="A183" s="88"/>
      <c r="B183" s="89"/>
      <c r="C183" s="12"/>
      <c r="D183" s="9"/>
      <c r="E183" s="9"/>
      <c r="F183" s="9"/>
      <c r="G183" s="99"/>
      <c r="H183" s="43"/>
      <c r="I183" s="43"/>
    </row>
    <row r="184" spans="1:9" ht="12.75">
      <c r="A184" s="88"/>
      <c r="B184" s="89"/>
      <c r="C184" s="12"/>
      <c r="D184" s="9"/>
      <c r="E184" s="9"/>
      <c r="F184" s="9"/>
      <c r="G184" s="99"/>
      <c r="H184" s="43"/>
      <c r="I184" s="43"/>
    </row>
    <row r="185" spans="1:9" ht="12.75">
      <c r="A185" s="88"/>
      <c r="B185" s="89"/>
      <c r="C185" s="12"/>
      <c r="D185" s="9"/>
      <c r="E185" s="9"/>
      <c r="F185" s="9"/>
      <c r="G185" s="99"/>
      <c r="H185" s="43"/>
      <c r="I185" s="43"/>
    </row>
    <row r="186" spans="1:9" ht="12.75">
      <c r="A186" s="88"/>
      <c r="B186" s="89"/>
      <c r="C186" s="12"/>
      <c r="D186" s="9"/>
      <c r="E186" s="9"/>
      <c r="F186" s="9"/>
      <c r="G186" s="99"/>
      <c r="H186" s="43"/>
      <c r="I186" s="43"/>
    </row>
    <row r="187" spans="1:9" ht="12.75">
      <c r="A187" s="88"/>
      <c r="B187" s="89"/>
      <c r="C187" s="12"/>
      <c r="D187" s="9"/>
      <c r="E187" s="9"/>
      <c r="F187" s="9"/>
      <c r="G187" s="99"/>
      <c r="H187" s="43"/>
      <c r="I187" s="43"/>
    </row>
    <row r="188" spans="1:9" ht="12.75">
      <c r="A188" s="88"/>
      <c r="B188" s="89"/>
      <c r="C188" s="12"/>
      <c r="D188" s="9"/>
      <c r="E188" s="9"/>
      <c r="F188" s="9"/>
      <c r="G188" s="99"/>
      <c r="H188" s="43"/>
      <c r="I188" s="43"/>
    </row>
    <row r="189" spans="1:7" ht="12.75">
      <c r="A189" s="88"/>
      <c r="B189" s="89"/>
      <c r="C189" s="12"/>
      <c r="D189" s="9"/>
      <c r="E189" s="9"/>
      <c r="F189" s="9"/>
      <c r="G189" s="9"/>
    </row>
    <row r="190" spans="1:7" ht="12.75">
      <c r="A190" s="88"/>
      <c r="B190" s="89"/>
      <c r="C190" s="12"/>
      <c r="D190" s="9"/>
      <c r="E190" s="9"/>
      <c r="F190" s="9"/>
      <c r="G190" s="9"/>
    </row>
    <row r="191" spans="1:7" ht="12.75">
      <c r="A191" s="88"/>
      <c r="B191" s="89"/>
      <c r="C191" s="12"/>
      <c r="D191" s="9"/>
      <c r="E191" s="9"/>
      <c r="F191" s="9"/>
      <c r="G191" s="9"/>
    </row>
    <row r="192" spans="1:7" ht="12.75">
      <c r="A192" s="88"/>
      <c r="B192" s="89"/>
      <c r="C192" s="12"/>
      <c r="D192" s="9"/>
      <c r="E192" s="9"/>
      <c r="F192" s="9"/>
      <c r="G192" s="9"/>
    </row>
    <row r="193" spans="1:7" ht="12.75">
      <c r="A193" s="88"/>
      <c r="B193" s="89"/>
      <c r="C193" s="12"/>
      <c r="D193" s="9"/>
      <c r="E193" s="9"/>
      <c r="F193" s="9"/>
      <c r="G193" s="9"/>
    </row>
    <row r="194" spans="1:7" ht="12.75">
      <c r="A194" s="88"/>
      <c r="B194" s="89"/>
      <c r="C194" s="12"/>
      <c r="D194" s="9"/>
      <c r="E194" s="9"/>
      <c r="F194" s="9"/>
      <c r="G194" s="9"/>
    </row>
    <row r="195" spans="1:7" ht="12.75">
      <c r="A195" s="88"/>
      <c r="B195" s="89"/>
      <c r="C195" s="12"/>
      <c r="D195" s="9"/>
      <c r="E195" s="9"/>
      <c r="F195" s="9"/>
      <c r="G195" s="9"/>
    </row>
    <row r="196" spans="1:7" ht="15">
      <c r="A196" s="14"/>
      <c r="B196" s="89"/>
      <c r="C196" s="12"/>
      <c r="D196" s="9"/>
      <c r="E196" s="9"/>
      <c r="F196" s="9"/>
      <c r="G196" s="9"/>
    </row>
    <row r="197" spans="1:7" ht="12.75">
      <c r="A197" s="13"/>
      <c r="B197" s="9"/>
      <c r="C197" s="12"/>
      <c r="D197" s="9"/>
      <c r="E197" s="9"/>
      <c r="F197" s="9"/>
      <c r="G197" s="9"/>
    </row>
    <row r="198" spans="1:7" ht="12.75">
      <c r="A198" s="13"/>
      <c r="B198" s="9"/>
      <c r="C198" s="12"/>
      <c r="D198" s="9"/>
      <c r="E198" s="9"/>
      <c r="F198" s="9"/>
      <c r="G198" s="9"/>
    </row>
    <row r="199" spans="1:7" ht="12.75">
      <c r="A199" s="13"/>
      <c r="B199" s="9"/>
      <c r="C199" s="12"/>
      <c r="D199" s="9"/>
      <c r="E199" s="9"/>
      <c r="F199" s="9"/>
      <c r="G199" s="9"/>
    </row>
    <row r="200" spans="1:7" ht="12.75">
      <c r="A200" s="13"/>
      <c r="B200" s="9"/>
      <c r="C200" s="12"/>
      <c r="D200" s="9"/>
      <c r="E200" s="9"/>
      <c r="F200" s="9"/>
      <c r="G200" s="9"/>
    </row>
    <row r="201" spans="1:7" ht="12.75">
      <c r="A201" s="13"/>
      <c r="B201" s="9"/>
      <c r="C201" s="12"/>
      <c r="D201" s="9"/>
      <c r="E201" s="9"/>
      <c r="F201" s="9"/>
      <c r="G201" s="9"/>
    </row>
    <row r="202" spans="1:7" ht="12.75">
      <c r="A202" s="13"/>
      <c r="B202" s="9"/>
      <c r="C202" s="12"/>
      <c r="D202" s="9"/>
      <c r="E202" s="9"/>
      <c r="F202" s="9"/>
      <c r="G202" s="9"/>
    </row>
    <row r="203" spans="1:7" ht="12.75">
      <c r="A203" s="13"/>
      <c r="B203" s="9"/>
      <c r="C203" s="12"/>
      <c r="D203" s="9"/>
      <c r="E203" s="9"/>
      <c r="F203" s="9"/>
      <c r="G203" s="9"/>
    </row>
    <row r="204" spans="1:7" ht="12.75">
      <c r="A204" s="13"/>
      <c r="B204" s="9"/>
      <c r="C204" s="12"/>
      <c r="D204" s="9"/>
      <c r="E204" s="9"/>
      <c r="F204" s="9"/>
      <c r="G204" s="9"/>
    </row>
    <row r="205" spans="1:7" ht="12.75">
      <c r="A205" s="13"/>
      <c r="B205" s="9"/>
      <c r="C205" s="12"/>
      <c r="D205" s="9"/>
      <c r="E205" s="9"/>
      <c r="F205" s="9"/>
      <c r="G205" s="9"/>
    </row>
    <row r="206" spans="1:7" ht="12.75">
      <c r="A206" s="13"/>
      <c r="B206" s="9"/>
      <c r="C206" s="12"/>
      <c r="D206" s="9"/>
      <c r="E206" s="9"/>
      <c r="F206" s="9"/>
      <c r="G206" s="9"/>
    </row>
    <row r="207" spans="1:7" ht="12.75">
      <c r="A207" s="13"/>
      <c r="B207" s="9"/>
      <c r="C207" s="12"/>
      <c r="D207" s="9"/>
      <c r="E207" s="9"/>
      <c r="F207" s="9"/>
      <c r="G207" s="9"/>
    </row>
    <row r="208" spans="1:7" ht="12.75">
      <c r="A208" s="13"/>
      <c r="B208" s="9"/>
      <c r="C208" s="12"/>
      <c r="D208" s="9"/>
      <c r="E208" s="9"/>
      <c r="F208" s="9"/>
      <c r="G208" s="9"/>
    </row>
    <row r="209" spans="1:7" ht="12.75">
      <c r="A209" s="13"/>
      <c r="B209" s="9"/>
      <c r="C209" s="12"/>
      <c r="D209" s="9"/>
      <c r="E209" s="9"/>
      <c r="F209" s="9"/>
      <c r="G209" s="9"/>
    </row>
    <row r="210" spans="1:7" ht="12.75">
      <c r="A210" s="13"/>
      <c r="B210" s="9"/>
      <c r="C210" s="12"/>
      <c r="D210" s="9"/>
      <c r="E210" s="9"/>
      <c r="F210" s="9"/>
      <c r="G210" s="9"/>
    </row>
    <row r="211" spans="1:7" ht="12.75">
      <c r="A211" s="13"/>
      <c r="B211" s="9"/>
      <c r="C211" s="12"/>
      <c r="D211" s="9"/>
      <c r="E211" s="9"/>
      <c r="F211" s="9"/>
      <c r="G211" s="9"/>
    </row>
    <row r="212" spans="1:7" ht="12.75">
      <c r="A212" s="13"/>
      <c r="B212" s="9"/>
      <c r="C212" s="12"/>
      <c r="D212" s="9"/>
      <c r="E212" s="9"/>
      <c r="F212" s="9"/>
      <c r="G212" s="9"/>
    </row>
    <row r="213" spans="1:7" ht="12.75">
      <c r="A213" s="13"/>
      <c r="B213" s="9"/>
      <c r="C213" s="12"/>
      <c r="D213" s="9"/>
      <c r="E213" s="9"/>
      <c r="F213" s="9"/>
      <c r="G213" s="9"/>
    </row>
    <row r="214" spans="1:7" ht="12.75">
      <c r="A214" s="13"/>
      <c r="B214" s="9"/>
      <c r="C214" s="12"/>
      <c r="D214" s="9"/>
      <c r="E214" s="9"/>
      <c r="F214" s="9"/>
      <c r="G214" s="9"/>
    </row>
    <row r="215" spans="1:7" ht="12.75">
      <c r="A215" s="13"/>
      <c r="B215" s="9"/>
      <c r="C215" s="12"/>
      <c r="D215" s="9"/>
      <c r="E215" s="9"/>
      <c r="F215" s="9"/>
      <c r="G215" s="9"/>
    </row>
    <row r="216" spans="1:7" ht="12.75">
      <c r="A216" s="13"/>
      <c r="B216" s="9"/>
      <c r="C216" s="12"/>
      <c r="D216" s="9"/>
      <c r="E216" s="9"/>
      <c r="F216" s="9"/>
      <c r="G216" s="9"/>
    </row>
    <row r="217" spans="1:7" ht="12.75">
      <c r="A217" s="13"/>
      <c r="B217" s="9"/>
      <c r="C217" s="12"/>
      <c r="D217" s="9"/>
      <c r="E217" s="9"/>
      <c r="F217" s="9"/>
      <c r="G217" s="9"/>
    </row>
    <row r="218" spans="1:7" ht="12.75">
      <c r="A218" s="13"/>
      <c r="B218" s="9"/>
      <c r="C218" s="12"/>
      <c r="D218" s="9"/>
      <c r="E218" s="9"/>
      <c r="F218" s="9"/>
      <c r="G218" s="9"/>
    </row>
    <row r="219" spans="1:7" ht="12.75">
      <c r="A219" s="13"/>
      <c r="B219" s="9"/>
      <c r="C219" s="12"/>
      <c r="D219" s="9"/>
      <c r="E219" s="9"/>
      <c r="F219" s="9"/>
      <c r="G219" s="9"/>
    </row>
    <row r="220" spans="1:7" ht="12.75">
      <c r="A220" s="13"/>
      <c r="B220" s="9"/>
      <c r="C220" s="12"/>
      <c r="D220" s="9"/>
      <c r="E220" s="9"/>
      <c r="F220" s="9"/>
      <c r="G220" s="9"/>
    </row>
    <row r="221" spans="1:7" ht="12.75">
      <c r="A221" s="13"/>
      <c r="B221" s="9"/>
      <c r="C221" s="12"/>
      <c r="D221" s="9"/>
      <c r="E221" s="9"/>
      <c r="F221" s="9"/>
      <c r="G221" s="9"/>
    </row>
    <row r="222" spans="1:7" ht="12.75">
      <c r="A222" s="13"/>
      <c r="B222" s="9"/>
      <c r="C222" s="12"/>
      <c r="D222" s="9"/>
      <c r="E222" s="9"/>
      <c r="F222" s="9"/>
      <c r="G222" s="9"/>
    </row>
    <row r="223" spans="1:7" ht="12.75">
      <c r="A223" s="13"/>
      <c r="B223" s="9"/>
      <c r="C223" s="12"/>
      <c r="D223" s="9"/>
      <c r="E223" s="9"/>
      <c r="F223" s="9"/>
      <c r="G223" s="9"/>
    </row>
    <row r="224" spans="1:7" ht="12.75">
      <c r="A224" s="13"/>
      <c r="B224" s="9"/>
      <c r="C224" s="12"/>
      <c r="D224" s="9"/>
      <c r="E224" s="9"/>
      <c r="F224" s="9"/>
      <c r="G224" s="9"/>
    </row>
    <row r="225" spans="1:7" ht="12.75">
      <c r="A225" s="13"/>
      <c r="B225" s="9"/>
      <c r="C225" s="12"/>
      <c r="D225" s="9"/>
      <c r="E225" s="9"/>
      <c r="F225" s="9"/>
      <c r="G225" s="9"/>
    </row>
    <row r="226" spans="1:7" ht="12.75">
      <c r="A226" s="13"/>
      <c r="B226" s="9"/>
      <c r="C226" s="12"/>
      <c r="D226" s="9"/>
      <c r="E226" s="9"/>
      <c r="F226" s="9"/>
      <c r="G226" s="9"/>
    </row>
    <row r="227" spans="1:3" ht="12.75">
      <c r="A227" s="11"/>
      <c r="C227" s="4"/>
    </row>
    <row r="228" spans="1:3" ht="12.75">
      <c r="A228" s="11"/>
      <c r="C228" s="4"/>
    </row>
    <row r="229" spans="1:3" ht="12.75">
      <c r="A229" s="11"/>
      <c r="C229" s="4"/>
    </row>
    <row r="230" spans="1:3" ht="12.75">
      <c r="A230" s="11"/>
      <c r="C230" s="4"/>
    </row>
    <row r="231" spans="1:3" ht="12.75">
      <c r="A231" s="11"/>
      <c r="C231" s="4"/>
    </row>
    <row r="232" spans="1:3" ht="12.75">
      <c r="A232" s="11"/>
      <c r="C232" s="4"/>
    </row>
    <row r="233" spans="1:3" ht="12.75">
      <c r="A233" s="11"/>
      <c r="C233" s="4"/>
    </row>
    <row r="234" spans="1:3" ht="12.75">
      <c r="A234" s="11"/>
      <c r="C234" s="4"/>
    </row>
    <row r="235" spans="1:3" ht="12.75">
      <c r="A235" s="11"/>
      <c r="C235" s="4"/>
    </row>
    <row r="236" spans="1:3" ht="12.75">
      <c r="A236" s="11"/>
      <c r="C236" s="4"/>
    </row>
    <row r="237" spans="1:3" ht="12.75">
      <c r="A237" s="11"/>
      <c r="C237" s="4"/>
    </row>
    <row r="238" spans="1:3" ht="12.75">
      <c r="A238" s="11"/>
      <c r="C238" s="4"/>
    </row>
    <row r="239" spans="1:3" ht="12.75">
      <c r="A239" s="11"/>
      <c r="C239" s="4"/>
    </row>
    <row r="240" spans="1:3" ht="12.75">
      <c r="A240" s="11"/>
      <c r="C240" s="4"/>
    </row>
    <row r="241" ht="12.75">
      <c r="C241" s="4"/>
    </row>
    <row r="242" ht="12.75">
      <c r="C242" s="4"/>
    </row>
    <row r="243" ht="12.75">
      <c r="C243" s="4"/>
    </row>
    <row r="245" spans="2:3" ht="12.75">
      <c r="B245" s="32"/>
      <c r="C245" s="10"/>
    </row>
    <row r="246" ht="12.75">
      <c r="B246" s="32"/>
    </row>
  </sheetData>
  <sheetProtection/>
  <autoFilter ref="A24:F149"/>
  <mergeCells count="3">
    <mergeCell ref="A1:E1"/>
    <mergeCell ref="A2:E2"/>
    <mergeCell ref="A20:F20"/>
  </mergeCells>
  <printOptions horizontalCentered="1"/>
  <pageMargins left="0.9448818897637796" right="0.3937007874015748" top="0.7874015748031497" bottom="0.5905511811023623" header="0.3937007874015748" footer="0.3937007874015748"/>
  <pageSetup fitToHeight="8" horizontalDpi="600" verticalDpi="600" orientation="portrait" paperSize="9" scale="81" r:id="rId1"/>
  <headerFooter alignWithMargins="0">
    <oddHeader>&amp;R&amp;"Arial,Regular"&amp;8&amp;A</oddHeader>
    <oddFooter>&amp;R&amp;"Arial,Regular"&amp;8Page &amp;P</oddFooter>
  </headerFooter>
  <rowBreaks count="2" manualBreakCount="2">
    <brk id="22" max="5" man="1"/>
    <brk id="1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J226"/>
  <sheetViews>
    <sheetView showGridLines="0" view="pageBreakPreview" zoomScale="85" zoomScaleSheetLayoutView="85" zoomScalePageLayoutView="0" workbookViewId="0" topLeftCell="A108">
      <selection activeCell="A6" sqref="A6"/>
    </sheetView>
  </sheetViews>
  <sheetFormatPr defaultColWidth="9.140625" defaultRowHeight="12.75"/>
  <cols>
    <col min="1" max="1" width="7.7109375" style="6" customWidth="1"/>
    <col min="2" max="2" width="50.7109375" style="6" customWidth="1"/>
    <col min="3" max="3" width="6.7109375" style="6" customWidth="1"/>
    <col min="4" max="4" width="7.7109375" style="6" customWidth="1"/>
    <col min="5" max="5" width="10.7109375" style="6" customWidth="1"/>
    <col min="6" max="6" width="13.7109375" style="6" customWidth="1"/>
    <col min="7" max="7" width="9.140625" style="6" customWidth="1"/>
    <col min="8" max="8" width="15.57421875" style="6" customWidth="1"/>
    <col min="9" max="16384" width="9.140625" style="6" customWidth="1"/>
  </cols>
  <sheetData>
    <row r="1" spans="1:5" s="38" customFormat="1" ht="17.25">
      <c r="A1" s="109"/>
      <c r="B1" s="109"/>
      <c r="C1" s="109"/>
      <c r="D1" s="109"/>
      <c r="E1" s="109"/>
    </row>
    <row r="2" spans="1:5" s="38" customFormat="1" ht="17.25">
      <c r="A2" s="109" t="s">
        <v>324</v>
      </c>
      <c r="B2" s="109"/>
      <c r="C2" s="109"/>
      <c r="D2" s="109"/>
      <c r="E2" s="109"/>
    </row>
    <row r="3" spans="1:5" s="38" customFormat="1" ht="17.25">
      <c r="A3" s="63"/>
      <c r="B3" s="62"/>
      <c r="C3" s="62"/>
      <c r="D3" s="62"/>
      <c r="E3" s="62"/>
    </row>
    <row r="4" spans="1:5" s="38" customFormat="1" ht="14.25">
      <c r="A4" s="64" t="str">
        <f>Summary!A4</f>
        <v>GHD Project No. 12596020</v>
      </c>
      <c r="B4" s="65"/>
      <c r="C4" s="66"/>
      <c r="D4" s="66"/>
      <c r="E4" s="66"/>
    </row>
    <row r="5" spans="1:5" s="38" customFormat="1" ht="12.75">
      <c r="A5" s="64" t="str">
        <f>Summary!A5</f>
        <v>Date: 08.04.2024</v>
      </c>
      <c r="B5" s="49"/>
      <c r="C5" s="49"/>
      <c r="D5" s="49"/>
      <c r="E5" s="49"/>
    </row>
    <row r="6" spans="1:5" s="38" customFormat="1" ht="12.75">
      <c r="A6" s="64" t="str">
        <f>Summary!A6</f>
        <v>Rev: B</v>
      </c>
      <c r="B6" s="32"/>
      <c r="C6" s="10"/>
      <c r="D6" s="6"/>
      <c r="E6" s="6"/>
    </row>
    <row r="7" spans="1:5" s="38" customFormat="1" ht="15">
      <c r="A7" s="64" t="str">
        <f>Summary!A7</f>
        <v>Seperable Portion B:  Kalbarri Coastal Works Package</v>
      </c>
      <c r="B7" s="73"/>
      <c r="C7" s="73"/>
      <c r="D7" s="73"/>
      <c r="E7" s="73"/>
    </row>
    <row r="8" spans="1:5" s="38" customFormat="1" ht="15">
      <c r="A8" s="64"/>
      <c r="B8" s="73"/>
      <c r="C8" s="73"/>
      <c r="D8" s="73"/>
      <c r="E8" s="73"/>
    </row>
    <row r="9" spans="1:5" s="38" customFormat="1" ht="15">
      <c r="A9" s="64"/>
      <c r="B9" s="73"/>
      <c r="C9" s="73"/>
      <c r="D9" s="73"/>
      <c r="E9" s="73"/>
    </row>
    <row r="10" spans="1:5" s="38" customFormat="1" ht="15">
      <c r="A10" s="64"/>
      <c r="B10" s="73"/>
      <c r="C10" s="73"/>
      <c r="D10" s="73"/>
      <c r="E10" s="73"/>
    </row>
    <row r="11" spans="1:5" s="38" customFormat="1" ht="15">
      <c r="A11" s="64"/>
      <c r="B11" s="73"/>
      <c r="C11" s="73"/>
      <c r="D11" s="73"/>
      <c r="E11" s="73"/>
    </row>
    <row r="12" spans="1:5" s="38" customFormat="1" ht="15">
      <c r="A12" s="64"/>
      <c r="B12" s="73"/>
      <c r="C12" s="73"/>
      <c r="D12" s="73"/>
      <c r="E12" s="73"/>
    </row>
    <row r="13" spans="1:5" s="38" customFormat="1" ht="15">
      <c r="A13" s="64"/>
      <c r="B13" s="73"/>
      <c r="C13" s="73"/>
      <c r="D13" s="73"/>
      <c r="E13" s="73"/>
    </row>
    <row r="14" spans="1:5" s="38" customFormat="1" ht="15">
      <c r="A14" s="64"/>
      <c r="B14" s="73"/>
      <c r="C14" s="73"/>
      <c r="D14" s="73"/>
      <c r="E14" s="73"/>
    </row>
    <row r="15" spans="1:5" s="38" customFormat="1" ht="15">
      <c r="A15" s="64"/>
      <c r="B15" s="73"/>
      <c r="C15" s="73"/>
      <c r="D15" s="73"/>
      <c r="E15" s="73"/>
    </row>
    <row r="16" spans="1:5" s="38" customFormat="1" ht="15">
      <c r="A16" s="64"/>
      <c r="B16" s="73"/>
      <c r="C16" s="73"/>
      <c r="D16" s="73"/>
      <c r="E16" s="73"/>
    </row>
    <row r="17" spans="1:5" s="38" customFormat="1" ht="15">
      <c r="A17" s="64"/>
      <c r="B17" s="73"/>
      <c r="C17" s="73"/>
      <c r="D17" s="73"/>
      <c r="E17" s="73"/>
    </row>
    <row r="18" spans="1:5" s="38" customFormat="1" ht="15">
      <c r="A18" s="64"/>
      <c r="B18" s="73"/>
      <c r="C18" s="73"/>
      <c r="D18" s="73"/>
      <c r="E18" s="73"/>
    </row>
    <row r="19" spans="1:6" s="38" customFormat="1" ht="15">
      <c r="A19" s="79"/>
      <c r="B19" s="80"/>
      <c r="C19" s="80"/>
      <c r="D19" s="80"/>
      <c r="E19" s="80"/>
      <c r="F19" s="81"/>
    </row>
    <row r="20" spans="1:6" ht="15">
      <c r="A20" s="110" t="s">
        <v>71</v>
      </c>
      <c r="B20" s="111"/>
      <c r="C20" s="111"/>
      <c r="D20" s="111"/>
      <c r="E20" s="111"/>
      <c r="F20" s="112"/>
    </row>
    <row r="21" spans="1:9" ht="12.75">
      <c r="A21" s="82"/>
      <c r="B21" s="83"/>
      <c r="C21" s="83"/>
      <c r="D21" s="83"/>
      <c r="E21" s="83"/>
      <c r="F21" s="84"/>
      <c r="G21" s="43"/>
      <c r="H21" s="43"/>
      <c r="I21" s="43"/>
    </row>
    <row r="22" spans="2:9" ht="12.75">
      <c r="B22" s="8"/>
      <c r="E22" s="8"/>
      <c r="F22" s="8"/>
      <c r="G22" s="43"/>
      <c r="H22" s="43"/>
      <c r="I22" s="43"/>
    </row>
    <row r="23" spans="1:9" ht="12.75">
      <c r="A23" s="74"/>
      <c r="B23" s="74"/>
      <c r="C23" s="74"/>
      <c r="D23" s="74"/>
      <c r="E23" s="74"/>
      <c r="F23" s="74"/>
      <c r="G23" s="43"/>
      <c r="H23" s="43"/>
      <c r="I23" s="43"/>
    </row>
    <row r="24" spans="1:9" ht="12.75">
      <c r="A24" s="87" t="s">
        <v>5</v>
      </c>
      <c r="B24" s="87" t="s">
        <v>0</v>
      </c>
      <c r="C24" s="87" t="s">
        <v>1</v>
      </c>
      <c r="D24" s="87" t="s">
        <v>2</v>
      </c>
      <c r="E24" s="87" t="s">
        <v>3</v>
      </c>
      <c r="F24" s="87" t="s">
        <v>4</v>
      </c>
      <c r="G24" s="43"/>
      <c r="H24" s="57"/>
      <c r="I24" s="43"/>
    </row>
    <row r="25" spans="1:9" ht="12.75">
      <c r="A25" s="76"/>
      <c r="B25" s="30"/>
      <c r="C25" s="21"/>
      <c r="D25" s="25"/>
      <c r="E25" s="23"/>
      <c r="F25" s="44"/>
      <c r="G25" s="43"/>
      <c r="H25" s="43"/>
      <c r="I25" s="43"/>
    </row>
    <row r="26" spans="1:9" ht="15">
      <c r="A26" s="22" t="s">
        <v>236</v>
      </c>
      <c r="B26" s="22" t="s">
        <v>27</v>
      </c>
      <c r="C26" s="21"/>
      <c r="D26" s="25"/>
      <c r="E26" s="23"/>
      <c r="F26" s="44"/>
      <c r="G26" s="43"/>
      <c r="H26" s="43"/>
      <c r="I26" s="43"/>
    </row>
    <row r="27" spans="1:9" ht="12.75">
      <c r="A27" s="76"/>
      <c r="B27" s="17"/>
      <c r="C27" s="21"/>
      <c r="D27" s="25"/>
      <c r="E27" s="23"/>
      <c r="F27" s="44"/>
      <c r="G27" s="43"/>
      <c r="H27" s="43"/>
      <c r="I27" s="43"/>
    </row>
    <row r="28" spans="1:9" ht="12.75">
      <c r="A28" s="17" t="s">
        <v>239</v>
      </c>
      <c r="B28" s="24" t="s">
        <v>136</v>
      </c>
      <c r="C28" s="21"/>
      <c r="D28" s="25"/>
      <c r="E28" s="23"/>
      <c r="F28" s="44"/>
      <c r="G28" s="43"/>
      <c r="H28" s="43"/>
      <c r="I28" s="43"/>
    </row>
    <row r="29" spans="1:9" ht="12.75">
      <c r="A29" s="76"/>
      <c r="B29" s="17"/>
      <c r="C29" s="21"/>
      <c r="D29" s="25"/>
      <c r="E29" s="23"/>
      <c r="F29" s="44"/>
      <c r="G29" s="43"/>
      <c r="H29" s="43"/>
      <c r="I29" s="43"/>
    </row>
    <row r="30" spans="1:9" ht="12.75">
      <c r="A30" s="101" t="s">
        <v>240</v>
      </c>
      <c r="B30" s="39" t="s">
        <v>34</v>
      </c>
      <c r="C30" s="41" t="s">
        <v>30</v>
      </c>
      <c r="D30" s="42">
        <v>850</v>
      </c>
      <c r="E30" s="44"/>
      <c r="F30" s="44">
        <f>E30*D30</f>
        <v>0</v>
      </c>
      <c r="G30" s="43"/>
      <c r="H30" s="43"/>
      <c r="I30" s="43"/>
    </row>
    <row r="31" spans="1:9" ht="12.75">
      <c r="A31" s="76"/>
      <c r="B31" s="17"/>
      <c r="C31" s="21"/>
      <c r="D31" s="25"/>
      <c r="E31" s="23"/>
      <c r="F31" s="44"/>
      <c r="G31" s="43"/>
      <c r="H31" s="43"/>
      <c r="I31" s="43"/>
    </row>
    <row r="32" spans="1:9" ht="26.25">
      <c r="A32" s="101" t="s">
        <v>241</v>
      </c>
      <c r="B32" s="39" t="s">
        <v>363</v>
      </c>
      <c r="C32" s="41" t="s">
        <v>5</v>
      </c>
      <c r="D32" s="42">
        <v>1</v>
      </c>
      <c r="E32" s="44"/>
      <c r="F32" s="44">
        <f>E32</f>
        <v>0</v>
      </c>
      <c r="G32" s="43"/>
      <c r="H32" s="43"/>
      <c r="I32" s="43"/>
    </row>
    <row r="33" spans="1:9" ht="12.75">
      <c r="A33" s="76"/>
      <c r="B33" s="17"/>
      <c r="C33" s="21"/>
      <c r="D33" s="25"/>
      <c r="E33" s="23"/>
      <c r="F33" s="44"/>
      <c r="G33" s="43"/>
      <c r="H33" s="43"/>
      <c r="I33" s="43"/>
    </row>
    <row r="34" spans="1:9" ht="12.75">
      <c r="A34" s="17" t="s">
        <v>242</v>
      </c>
      <c r="B34" s="24" t="s">
        <v>27</v>
      </c>
      <c r="C34" s="21"/>
      <c r="D34" s="25"/>
      <c r="E34" s="23"/>
      <c r="F34" s="44"/>
      <c r="G34" s="43"/>
      <c r="H34" s="43"/>
      <c r="I34" s="43"/>
    </row>
    <row r="35" spans="1:9" ht="12.75">
      <c r="A35" s="76"/>
      <c r="B35" s="24"/>
      <c r="C35" s="21"/>
      <c r="D35" s="25"/>
      <c r="E35" s="23"/>
      <c r="F35" s="44"/>
      <c r="G35" s="43"/>
      <c r="H35" s="43"/>
      <c r="I35" s="43"/>
    </row>
    <row r="36" spans="1:9" ht="39">
      <c r="A36" s="101" t="s">
        <v>243</v>
      </c>
      <c r="B36" s="39" t="s">
        <v>338</v>
      </c>
      <c r="C36" s="36" t="s">
        <v>30</v>
      </c>
      <c r="D36" s="42">
        <v>2700</v>
      </c>
      <c r="E36" s="44"/>
      <c r="F36" s="44">
        <f>E36*D36</f>
        <v>0</v>
      </c>
      <c r="G36" s="43"/>
      <c r="H36" s="43"/>
      <c r="I36" s="43"/>
    </row>
    <row r="37" spans="1:9" ht="12.75">
      <c r="A37" s="101"/>
      <c r="B37" s="39"/>
      <c r="C37" s="36"/>
      <c r="D37" s="42"/>
      <c r="E37" s="44"/>
      <c r="F37" s="44"/>
      <c r="G37" s="43"/>
      <c r="H37" s="43"/>
      <c r="I37" s="43"/>
    </row>
    <row r="38" spans="1:9" ht="12.75">
      <c r="A38" s="101" t="s">
        <v>244</v>
      </c>
      <c r="B38" s="39" t="s">
        <v>53</v>
      </c>
      <c r="C38" s="36" t="s">
        <v>31</v>
      </c>
      <c r="D38" s="42">
        <v>1500</v>
      </c>
      <c r="E38" s="44"/>
      <c r="F38" s="44">
        <f>E38*D38</f>
        <v>0</v>
      </c>
      <c r="G38" s="43"/>
      <c r="H38" s="43"/>
      <c r="I38" s="43"/>
    </row>
    <row r="39" spans="1:9" ht="12.75">
      <c r="A39" s="101"/>
      <c r="B39" s="39"/>
      <c r="C39" s="36"/>
      <c r="D39" s="42"/>
      <c r="E39" s="44"/>
      <c r="F39" s="44"/>
      <c r="G39" s="43"/>
      <c r="H39" s="43"/>
      <c r="I39" s="43"/>
    </row>
    <row r="40" spans="1:9" ht="12.75">
      <c r="A40" s="101" t="s">
        <v>245</v>
      </c>
      <c r="B40" s="39" t="s">
        <v>314</v>
      </c>
      <c r="C40" s="36" t="s">
        <v>31</v>
      </c>
      <c r="D40" s="42">
        <v>1500</v>
      </c>
      <c r="E40" s="44"/>
      <c r="F40" s="44">
        <f>E40*D40</f>
        <v>0</v>
      </c>
      <c r="G40" s="43"/>
      <c r="H40" s="43"/>
      <c r="I40" s="43"/>
    </row>
    <row r="41" spans="1:6" s="43" customFormat="1" ht="12.75">
      <c r="A41" s="101"/>
      <c r="B41" s="39"/>
      <c r="C41" s="41"/>
      <c r="D41" s="108"/>
      <c r="E41" s="44"/>
      <c r="F41" s="44"/>
    </row>
    <row r="42" spans="1:6" s="43" customFormat="1" ht="26.25" customHeight="1">
      <c r="A42" s="39" t="s">
        <v>247</v>
      </c>
      <c r="B42" s="46" t="s">
        <v>230</v>
      </c>
      <c r="C42" s="41"/>
      <c r="D42" s="42"/>
      <c r="E42" s="44"/>
      <c r="F42" s="44"/>
    </row>
    <row r="43" spans="1:6" s="43" customFormat="1" ht="12.75">
      <c r="A43" s="101"/>
      <c r="B43" s="39"/>
      <c r="C43" s="41"/>
      <c r="D43" s="42"/>
      <c r="E43" s="44"/>
      <c r="F43" s="44"/>
    </row>
    <row r="44" spans="1:6" s="43" customFormat="1" ht="26.25">
      <c r="A44" s="101" t="s">
        <v>248</v>
      </c>
      <c r="B44" s="39" t="s">
        <v>373</v>
      </c>
      <c r="C44" s="36" t="s">
        <v>30</v>
      </c>
      <c r="D44" s="42">
        <v>600</v>
      </c>
      <c r="E44" s="44"/>
      <c r="F44" s="44" t="s">
        <v>129</v>
      </c>
    </row>
    <row r="45" spans="1:6" s="43" customFormat="1" ht="12.75">
      <c r="A45" s="101"/>
      <c r="B45" s="39"/>
      <c r="C45" s="41"/>
      <c r="D45" s="42"/>
      <c r="E45" s="44"/>
      <c r="F45" s="44"/>
    </row>
    <row r="46" spans="1:9" ht="15">
      <c r="A46" s="22" t="s">
        <v>237</v>
      </c>
      <c r="B46" s="22" t="s">
        <v>139</v>
      </c>
      <c r="C46" s="21"/>
      <c r="D46" s="25"/>
      <c r="E46" s="23"/>
      <c r="F46" s="44"/>
      <c r="G46" s="43"/>
      <c r="H46" s="43"/>
      <c r="I46" s="43"/>
    </row>
    <row r="47" spans="1:9" ht="12.75">
      <c r="A47" s="76"/>
      <c r="B47" s="17"/>
      <c r="C47" s="21"/>
      <c r="D47" s="25"/>
      <c r="E47" s="23"/>
      <c r="F47" s="44"/>
      <c r="G47" s="43"/>
      <c r="H47" s="43"/>
      <c r="I47" s="43"/>
    </row>
    <row r="48" spans="1:9" ht="12.75">
      <c r="A48" s="17" t="s">
        <v>72</v>
      </c>
      <c r="B48" s="24" t="s">
        <v>140</v>
      </c>
      <c r="C48" s="21"/>
      <c r="D48" s="25"/>
      <c r="E48" s="23"/>
      <c r="F48" s="44"/>
      <c r="G48" s="43"/>
      <c r="H48" s="43"/>
      <c r="I48" s="43"/>
    </row>
    <row r="49" spans="1:9" ht="12.75">
      <c r="A49" s="76"/>
      <c r="B49" s="17"/>
      <c r="C49" s="21"/>
      <c r="D49" s="25"/>
      <c r="E49" s="23"/>
      <c r="F49" s="44"/>
      <c r="G49" s="43"/>
      <c r="H49" s="43"/>
      <c r="I49" s="43"/>
    </row>
    <row r="50" spans="1:6" ht="26.25">
      <c r="A50" s="101" t="s">
        <v>249</v>
      </c>
      <c r="B50" s="39" t="s">
        <v>365</v>
      </c>
      <c r="C50" s="36" t="s">
        <v>30</v>
      </c>
      <c r="D50" s="42">
        <v>2100</v>
      </c>
      <c r="E50" s="44"/>
      <c r="F50" s="104">
        <f>E50*D50</f>
        <v>0</v>
      </c>
    </row>
    <row r="51" spans="1:10" ht="12.75">
      <c r="A51" s="101"/>
      <c r="B51" s="40"/>
      <c r="C51" s="41"/>
      <c r="D51" s="42"/>
      <c r="E51" s="44"/>
      <c r="F51" s="104"/>
      <c r="H51" s="43"/>
      <c r="I51" s="43"/>
      <c r="J51" s="43"/>
    </row>
    <row r="52" spans="1:9" ht="18" customHeight="1">
      <c r="A52" s="101" t="s">
        <v>250</v>
      </c>
      <c r="B52" s="39" t="s">
        <v>315</v>
      </c>
      <c r="C52" s="36" t="s">
        <v>30</v>
      </c>
      <c r="D52" s="42">
        <v>800</v>
      </c>
      <c r="E52" s="44"/>
      <c r="F52" s="104">
        <f>E52*D52</f>
        <v>0</v>
      </c>
      <c r="G52" s="48"/>
      <c r="H52" s="43"/>
      <c r="I52" s="43"/>
    </row>
    <row r="53" spans="1:9" ht="12.75">
      <c r="A53" s="76"/>
      <c r="B53" s="17"/>
      <c r="C53" s="21"/>
      <c r="D53" s="25"/>
      <c r="E53" s="23"/>
      <c r="F53" s="104"/>
      <c r="G53" s="43"/>
      <c r="H53" s="43"/>
      <c r="I53" s="43"/>
    </row>
    <row r="54" spans="1:9" ht="12.75">
      <c r="A54" s="17" t="s">
        <v>73</v>
      </c>
      <c r="B54" s="24" t="s">
        <v>188</v>
      </c>
      <c r="C54" s="21"/>
      <c r="D54" s="25"/>
      <c r="E54" s="23"/>
      <c r="F54" s="104"/>
      <c r="G54" s="43"/>
      <c r="H54" s="43"/>
      <c r="I54" s="43"/>
    </row>
    <row r="55" spans="1:9" ht="12.75">
      <c r="A55" s="76"/>
      <c r="B55" s="27"/>
      <c r="C55" s="21"/>
      <c r="D55" s="25"/>
      <c r="E55" s="23"/>
      <c r="F55" s="104"/>
      <c r="G55" s="43"/>
      <c r="H55" s="43"/>
      <c r="I55" s="43"/>
    </row>
    <row r="56" spans="1:9" ht="12.75">
      <c r="A56" s="76"/>
      <c r="B56" s="27" t="s">
        <v>54</v>
      </c>
      <c r="C56" s="21"/>
      <c r="D56" s="25"/>
      <c r="E56" s="23"/>
      <c r="F56" s="104"/>
      <c r="G56" s="43"/>
      <c r="H56" s="43"/>
      <c r="I56" s="43"/>
    </row>
    <row r="57" spans="1:9" ht="12.75">
      <c r="A57" s="101" t="s">
        <v>251</v>
      </c>
      <c r="B57" s="37" t="s">
        <v>292</v>
      </c>
      <c r="C57" s="36" t="s">
        <v>30</v>
      </c>
      <c r="D57" s="42">
        <v>160</v>
      </c>
      <c r="E57" s="44"/>
      <c r="F57" s="104">
        <f>E57*D57</f>
        <v>0</v>
      </c>
      <c r="G57" s="43"/>
      <c r="H57" s="43"/>
      <c r="I57" s="43"/>
    </row>
    <row r="58" spans="1:9" ht="12.75">
      <c r="A58" s="76"/>
      <c r="B58" s="37"/>
      <c r="C58" s="36"/>
      <c r="D58" s="25"/>
      <c r="E58" s="23"/>
      <c r="F58" s="104"/>
      <c r="G58" s="43"/>
      <c r="H58" s="43"/>
      <c r="I58" s="43"/>
    </row>
    <row r="59" spans="1:9" ht="12.75">
      <c r="A59" s="17" t="s">
        <v>252</v>
      </c>
      <c r="B59" s="24" t="s">
        <v>366</v>
      </c>
      <c r="C59" s="21"/>
      <c r="D59" s="25"/>
      <c r="E59" s="23"/>
      <c r="F59" s="104"/>
      <c r="G59" s="43"/>
      <c r="H59" s="43"/>
      <c r="I59" s="43"/>
    </row>
    <row r="60" spans="1:9" ht="12.75">
      <c r="A60" s="76"/>
      <c r="B60" s="24"/>
      <c r="C60" s="21"/>
      <c r="D60" s="25"/>
      <c r="E60" s="23"/>
      <c r="F60" s="104"/>
      <c r="G60" s="43"/>
      <c r="H60" s="43"/>
      <c r="I60" s="43"/>
    </row>
    <row r="61" spans="1:9" ht="28.5" customHeight="1">
      <c r="A61" s="101" t="s">
        <v>253</v>
      </c>
      <c r="B61" s="56" t="s">
        <v>376</v>
      </c>
      <c r="C61" s="36" t="s">
        <v>30</v>
      </c>
      <c r="D61" s="42">
        <v>160</v>
      </c>
      <c r="E61" s="44"/>
      <c r="F61" s="104">
        <f>E61*D61</f>
        <v>0</v>
      </c>
      <c r="G61" s="43"/>
      <c r="H61" s="61"/>
      <c r="I61" s="43"/>
    </row>
    <row r="62" spans="1:9" ht="12.75">
      <c r="A62" s="101"/>
      <c r="B62" s="24"/>
      <c r="C62" s="36"/>
      <c r="D62" s="42"/>
      <c r="E62" s="44"/>
      <c r="F62" s="104"/>
      <c r="G62" s="43"/>
      <c r="H62" s="61"/>
      <c r="I62" s="43"/>
    </row>
    <row r="63" spans="1:9" ht="12.75">
      <c r="A63" s="17" t="s">
        <v>317</v>
      </c>
      <c r="B63" s="24" t="s">
        <v>316</v>
      </c>
      <c r="C63" s="36"/>
      <c r="D63" s="42"/>
      <c r="E63" s="44"/>
      <c r="F63" s="104"/>
      <c r="G63" s="43"/>
      <c r="H63" s="61"/>
      <c r="I63" s="43"/>
    </row>
    <row r="64" spans="1:9" ht="12.75">
      <c r="A64" s="101"/>
      <c r="B64" s="56"/>
      <c r="C64" s="36"/>
      <c r="D64" s="42"/>
      <c r="E64" s="44"/>
      <c r="F64" s="104"/>
      <c r="G64" s="43"/>
      <c r="H64" s="61"/>
      <c r="I64" s="43"/>
    </row>
    <row r="65" spans="1:8" s="43" customFormat="1" ht="26.25">
      <c r="A65" s="39" t="s">
        <v>318</v>
      </c>
      <c r="B65" s="39" t="s">
        <v>386</v>
      </c>
      <c r="C65" s="36" t="s">
        <v>30</v>
      </c>
      <c r="D65" s="42">
        <v>450</v>
      </c>
      <c r="E65" s="44"/>
      <c r="F65" s="44">
        <f>E65*D65</f>
        <v>0</v>
      </c>
      <c r="H65" s="61"/>
    </row>
    <row r="66" spans="1:9" ht="12.75">
      <c r="A66" s="76"/>
      <c r="B66" s="23"/>
      <c r="C66" s="21"/>
      <c r="D66" s="25"/>
      <c r="E66" s="23"/>
      <c r="F66" s="104"/>
      <c r="G66" s="43"/>
      <c r="H66" s="43"/>
      <c r="I66" s="43"/>
    </row>
    <row r="67" spans="1:9" ht="15">
      <c r="A67" s="28" t="s">
        <v>238</v>
      </c>
      <c r="B67" s="28" t="s">
        <v>163</v>
      </c>
      <c r="C67" s="21"/>
      <c r="D67" s="25"/>
      <c r="E67" s="23"/>
      <c r="F67" s="104"/>
      <c r="G67" s="43"/>
      <c r="H67" s="43"/>
      <c r="I67" s="43"/>
    </row>
    <row r="68" spans="1:9" ht="12.75">
      <c r="A68" s="76"/>
      <c r="B68" s="17"/>
      <c r="C68" s="21"/>
      <c r="D68" s="25"/>
      <c r="E68" s="23"/>
      <c r="F68" s="104"/>
      <c r="G68" s="43"/>
      <c r="H68" s="43"/>
      <c r="I68" s="43"/>
    </row>
    <row r="69" spans="1:9" ht="12.75">
      <c r="A69" s="17" t="s">
        <v>74</v>
      </c>
      <c r="B69" s="24" t="s">
        <v>231</v>
      </c>
      <c r="C69" s="21"/>
      <c r="D69" s="25"/>
      <c r="E69" s="23"/>
      <c r="F69" s="104"/>
      <c r="G69" s="43"/>
      <c r="H69" s="43"/>
      <c r="I69" s="43"/>
    </row>
    <row r="70" spans="1:9" ht="12.75">
      <c r="A70" s="76"/>
      <c r="B70" s="17"/>
      <c r="C70" s="21"/>
      <c r="D70" s="25"/>
      <c r="E70" s="23"/>
      <c r="F70" s="104"/>
      <c r="H70" s="43"/>
      <c r="I70" s="43"/>
    </row>
    <row r="71" spans="1:9" ht="12.75">
      <c r="A71" s="101" t="s">
        <v>246</v>
      </c>
      <c r="B71" s="39" t="s">
        <v>310</v>
      </c>
      <c r="C71" s="41" t="s">
        <v>311</v>
      </c>
      <c r="D71" s="42">
        <v>1</v>
      </c>
      <c r="E71" s="44">
        <v>1000</v>
      </c>
      <c r="F71" s="104">
        <f>E71*D71</f>
        <v>1000</v>
      </c>
      <c r="G71" s="48"/>
      <c r="H71" s="43"/>
      <c r="I71" s="43"/>
    </row>
    <row r="72" spans="1:9" ht="12.75">
      <c r="A72" s="101"/>
      <c r="B72" s="39"/>
      <c r="C72" s="41"/>
      <c r="D72" s="42"/>
      <c r="E72" s="44"/>
      <c r="F72" s="104"/>
      <c r="G72" s="48"/>
      <c r="H72" s="43"/>
      <c r="I72" s="43"/>
    </row>
    <row r="73" spans="1:9" ht="12.75">
      <c r="A73" s="101"/>
      <c r="B73" s="39"/>
      <c r="C73" s="41"/>
      <c r="D73" s="42"/>
      <c r="E73" s="44"/>
      <c r="F73" s="104"/>
      <c r="G73" s="48"/>
      <c r="H73" s="43"/>
      <c r="I73" s="43"/>
    </row>
    <row r="74" spans="1:9" ht="12.75">
      <c r="A74" s="17" t="s">
        <v>321</v>
      </c>
      <c r="B74" s="24" t="s">
        <v>13</v>
      </c>
      <c r="C74" s="21"/>
      <c r="D74" s="25"/>
      <c r="E74" s="23"/>
      <c r="F74" s="44"/>
      <c r="G74" s="43"/>
      <c r="H74" s="43"/>
      <c r="I74" s="43"/>
    </row>
    <row r="75" spans="1:9" ht="12.75">
      <c r="A75" s="17"/>
      <c r="B75" s="24"/>
      <c r="C75" s="21"/>
      <c r="D75" s="25"/>
      <c r="E75" s="23"/>
      <c r="F75" s="44"/>
      <c r="G75" s="43"/>
      <c r="H75" s="43"/>
      <c r="I75" s="43"/>
    </row>
    <row r="76" spans="1:9" ht="39">
      <c r="A76" s="17" t="s">
        <v>322</v>
      </c>
      <c r="B76" s="17" t="s">
        <v>319</v>
      </c>
      <c r="C76" s="41" t="s">
        <v>5</v>
      </c>
      <c r="D76" s="42">
        <v>1</v>
      </c>
      <c r="E76" s="44"/>
      <c r="F76" s="44">
        <f>E76*D76</f>
        <v>0</v>
      </c>
      <c r="G76" s="43"/>
      <c r="H76" s="43"/>
      <c r="I76" s="43"/>
    </row>
    <row r="77" spans="1:9" ht="12.75">
      <c r="A77" s="17"/>
      <c r="B77" s="17"/>
      <c r="C77" s="41"/>
      <c r="D77" s="42"/>
      <c r="E77" s="44"/>
      <c r="F77" s="44"/>
      <c r="G77" s="43"/>
      <c r="H77" s="43"/>
      <c r="I77" s="43"/>
    </row>
    <row r="78" spans="1:9" ht="12.75" customHeight="1">
      <c r="A78" s="17" t="s">
        <v>374</v>
      </c>
      <c r="B78" s="17" t="s">
        <v>375</v>
      </c>
      <c r="C78" s="41" t="s">
        <v>5</v>
      </c>
      <c r="D78" s="42">
        <v>5</v>
      </c>
      <c r="E78" s="44"/>
      <c r="F78" s="44">
        <f>E78*D78</f>
        <v>0</v>
      </c>
      <c r="G78" s="43"/>
      <c r="H78" s="43"/>
      <c r="I78" s="43"/>
    </row>
    <row r="79" spans="1:9" ht="12.75">
      <c r="A79" s="76"/>
      <c r="B79" s="24"/>
      <c r="C79" s="21"/>
      <c r="D79" s="25"/>
      <c r="E79" s="23"/>
      <c r="F79" s="44"/>
      <c r="G79" s="43"/>
      <c r="H79" s="43"/>
      <c r="I79" s="43"/>
    </row>
    <row r="80" spans="1:9" ht="15">
      <c r="A80" s="28" t="s">
        <v>254</v>
      </c>
      <c r="B80" s="28" t="s">
        <v>29</v>
      </c>
      <c r="C80" s="21"/>
      <c r="D80" s="25"/>
      <c r="E80" s="23"/>
      <c r="F80" s="44"/>
      <c r="G80" s="43"/>
      <c r="H80" s="43"/>
      <c r="I80" s="43"/>
    </row>
    <row r="81" spans="1:9" ht="12.75">
      <c r="A81" s="76"/>
      <c r="B81" s="20"/>
      <c r="C81" s="21"/>
      <c r="D81" s="25"/>
      <c r="E81" s="23"/>
      <c r="F81" s="44"/>
      <c r="G81" s="43"/>
      <c r="H81" s="43"/>
      <c r="I81" s="43"/>
    </row>
    <row r="82" spans="1:9" ht="12.75">
      <c r="A82" s="20" t="s">
        <v>255</v>
      </c>
      <c r="B82" s="105" t="s">
        <v>29</v>
      </c>
      <c r="C82" s="21"/>
      <c r="D82" s="25"/>
      <c r="E82" s="23"/>
      <c r="F82" s="44"/>
      <c r="G82" s="48"/>
      <c r="H82" s="43"/>
      <c r="I82" s="43"/>
    </row>
    <row r="83" spans="1:9" ht="12.75">
      <c r="A83" s="76"/>
      <c r="B83" s="17"/>
      <c r="C83" s="21"/>
      <c r="D83" s="25"/>
      <c r="E83" s="23"/>
      <c r="F83" s="44"/>
      <c r="G83" s="43"/>
      <c r="H83" s="43"/>
      <c r="I83" s="43"/>
    </row>
    <row r="84" spans="1:9" ht="12.75">
      <c r="A84" s="101" t="s">
        <v>256</v>
      </c>
      <c r="B84" s="39" t="s">
        <v>377</v>
      </c>
      <c r="C84" s="41" t="s">
        <v>5</v>
      </c>
      <c r="D84" s="42">
        <v>1</v>
      </c>
      <c r="E84" s="44"/>
      <c r="F84" s="44">
        <f>E84*D84</f>
        <v>0</v>
      </c>
      <c r="G84" s="43"/>
      <c r="H84" s="43"/>
      <c r="I84" s="43"/>
    </row>
    <row r="85" spans="1:9" ht="12.75">
      <c r="A85" s="76"/>
      <c r="B85" s="17"/>
      <c r="C85" s="21"/>
      <c r="D85" s="25"/>
      <c r="E85" s="23"/>
      <c r="F85" s="44"/>
      <c r="G85" s="48"/>
      <c r="H85" s="43"/>
      <c r="I85" s="43"/>
    </row>
    <row r="86" spans="1:9" ht="12.75">
      <c r="A86" s="101" t="s">
        <v>257</v>
      </c>
      <c r="B86" s="39" t="s">
        <v>378</v>
      </c>
      <c r="C86" s="41" t="s">
        <v>311</v>
      </c>
      <c r="D86" s="42">
        <v>1</v>
      </c>
      <c r="E86" s="44">
        <v>20000</v>
      </c>
      <c r="F86" s="44">
        <f>E86*D86</f>
        <v>20000</v>
      </c>
      <c r="G86" s="43"/>
      <c r="H86" s="43"/>
      <c r="I86" s="43"/>
    </row>
    <row r="87" spans="1:6" s="43" customFormat="1" ht="12.75">
      <c r="A87" s="101"/>
      <c r="B87" s="39"/>
      <c r="C87" s="41"/>
      <c r="D87" s="42"/>
      <c r="E87" s="44"/>
      <c r="F87" s="44"/>
    </row>
    <row r="88" spans="1:6" s="43" customFormat="1" ht="39">
      <c r="A88" s="101" t="s">
        <v>258</v>
      </c>
      <c r="B88" s="39" t="s">
        <v>371</v>
      </c>
      <c r="C88" s="41" t="s">
        <v>5</v>
      </c>
      <c r="D88" s="42">
        <v>1</v>
      </c>
      <c r="E88" s="44"/>
      <c r="F88" s="44">
        <f>E88*D88</f>
        <v>0</v>
      </c>
    </row>
    <row r="89" spans="1:6" s="43" customFormat="1" ht="12.75">
      <c r="A89" s="101"/>
      <c r="B89" s="39"/>
      <c r="C89" s="41"/>
      <c r="D89" s="42"/>
      <c r="E89" s="44"/>
      <c r="F89" s="44"/>
    </row>
    <row r="90" spans="1:6" s="43" customFormat="1" ht="39">
      <c r="A90" s="101" t="s">
        <v>259</v>
      </c>
      <c r="B90" s="39" t="s">
        <v>392</v>
      </c>
      <c r="C90" s="41" t="s">
        <v>5</v>
      </c>
      <c r="D90" s="42">
        <v>1</v>
      </c>
      <c r="E90" s="44"/>
      <c r="F90" s="44">
        <f>E90*D90</f>
        <v>0</v>
      </c>
    </row>
    <row r="91" spans="1:6" s="43" customFormat="1" ht="12.75">
      <c r="A91" s="101"/>
      <c r="B91" s="39"/>
      <c r="C91" s="41"/>
      <c r="D91" s="42"/>
      <c r="E91" s="44"/>
      <c r="F91" s="44"/>
    </row>
    <row r="92" spans="1:9" ht="26.25">
      <c r="A92" s="101" t="s">
        <v>260</v>
      </c>
      <c r="B92" s="39" t="s">
        <v>346</v>
      </c>
      <c r="C92" s="41" t="s">
        <v>9</v>
      </c>
      <c r="D92" s="42">
        <v>2</v>
      </c>
      <c r="E92" s="44"/>
      <c r="F92" s="44">
        <f>E92*D92</f>
        <v>0</v>
      </c>
      <c r="G92" s="43"/>
      <c r="H92" s="43"/>
      <c r="I92" s="43"/>
    </row>
    <row r="93" spans="1:9" ht="12.75">
      <c r="A93" s="101"/>
      <c r="B93" s="39"/>
      <c r="C93" s="41"/>
      <c r="D93" s="42"/>
      <c r="E93" s="44"/>
      <c r="F93" s="44"/>
      <c r="G93" s="43"/>
      <c r="H93" s="43"/>
      <c r="I93" s="43"/>
    </row>
    <row r="94" spans="1:9" ht="26.25">
      <c r="A94" s="101" t="s">
        <v>261</v>
      </c>
      <c r="B94" s="39" t="s">
        <v>350</v>
      </c>
      <c r="C94" s="36" t="s">
        <v>30</v>
      </c>
      <c r="D94" s="42">
        <v>66</v>
      </c>
      <c r="E94" s="44"/>
      <c r="F94" s="44">
        <f>E94*D94</f>
        <v>0</v>
      </c>
      <c r="G94" s="43"/>
      <c r="H94" s="43"/>
      <c r="I94" s="43"/>
    </row>
    <row r="95" spans="1:9" ht="12.75">
      <c r="A95" s="101"/>
      <c r="B95" s="39"/>
      <c r="C95" s="41"/>
      <c r="D95" s="42"/>
      <c r="E95" s="44"/>
      <c r="F95" s="44"/>
      <c r="G95" s="43"/>
      <c r="H95" s="43"/>
      <c r="I95" s="43"/>
    </row>
    <row r="96" spans="1:6" s="43" customFormat="1" ht="39">
      <c r="A96" s="101" t="s">
        <v>262</v>
      </c>
      <c r="B96" s="39" t="s">
        <v>348</v>
      </c>
      <c r="C96" s="41" t="s">
        <v>5</v>
      </c>
      <c r="D96" s="42">
        <v>1</v>
      </c>
      <c r="E96" s="44"/>
      <c r="F96" s="44">
        <f>E96*D96</f>
        <v>0</v>
      </c>
    </row>
    <row r="97" spans="1:6" s="43" customFormat="1" ht="12.75">
      <c r="A97" s="101"/>
      <c r="B97" s="39"/>
      <c r="C97" s="41"/>
      <c r="D97" s="42"/>
      <c r="E97" s="44"/>
      <c r="F97" s="44"/>
    </row>
    <row r="98" spans="1:9" ht="26.25">
      <c r="A98" s="101" t="s">
        <v>372</v>
      </c>
      <c r="B98" s="39" t="s">
        <v>339</v>
      </c>
      <c r="C98" s="41" t="s">
        <v>5</v>
      </c>
      <c r="D98" s="42">
        <v>1</v>
      </c>
      <c r="E98" s="44"/>
      <c r="F98" s="44">
        <f>E98*D98</f>
        <v>0</v>
      </c>
      <c r="G98" s="43"/>
      <c r="H98" s="43"/>
      <c r="I98" s="43"/>
    </row>
    <row r="99" spans="1:9" ht="12.75">
      <c r="A99" s="101"/>
      <c r="B99" s="39"/>
      <c r="C99" s="41"/>
      <c r="D99" s="42"/>
      <c r="E99" s="44"/>
      <c r="F99" s="44"/>
      <c r="G99" s="43"/>
      <c r="H99" s="43"/>
      <c r="I99" s="43"/>
    </row>
    <row r="100" spans="1:9" ht="39">
      <c r="A100" s="101" t="s">
        <v>379</v>
      </c>
      <c r="B100" s="39" t="s">
        <v>370</v>
      </c>
      <c r="C100" s="41" t="s">
        <v>38</v>
      </c>
      <c r="D100" s="42">
        <v>1</v>
      </c>
      <c r="E100" s="44"/>
      <c r="F100" s="44">
        <f>E100*D100</f>
        <v>0</v>
      </c>
      <c r="G100" s="43"/>
      <c r="H100" s="43"/>
      <c r="I100" s="43"/>
    </row>
    <row r="101" spans="1:9" ht="12.75">
      <c r="A101" s="101"/>
      <c r="B101" s="39"/>
      <c r="C101" s="41"/>
      <c r="D101" s="42"/>
      <c r="E101" s="44"/>
      <c r="F101" s="44"/>
      <c r="G101" s="43"/>
      <c r="H101" s="43"/>
      <c r="I101" s="43"/>
    </row>
    <row r="102" spans="1:6" s="43" customFormat="1" ht="12.75">
      <c r="A102" s="101" t="s">
        <v>380</v>
      </c>
      <c r="B102" s="39" t="s">
        <v>394</v>
      </c>
      <c r="C102" s="41" t="s">
        <v>9</v>
      </c>
      <c r="D102" s="42">
        <v>2</v>
      </c>
      <c r="E102" s="44"/>
      <c r="F102" s="44">
        <f>E102*D102</f>
        <v>0</v>
      </c>
    </row>
    <row r="103" spans="1:9" ht="12.75">
      <c r="A103" s="101"/>
      <c r="B103" s="39"/>
      <c r="C103" s="41"/>
      <c r="D103" s="42"/>
      <c r="E103" s="44"/>
      <c r="F103" s="44"/>
      <c r="G103" s="43"/>
      <c r="H103" s="43"/>
      <c r="I103" s="43"/>
    </row>
    <row r="104" spans="1:9" ht="12.75">
      <c r="A104" s="101" t="s">
        <v>381</v>
      </c>
      <c r="B104" s="39" t="s">
        <v>58</v>
      </c>
      <c r="C104" s="41" t="s">
        <v>9</v>
      </c>
      <c r="D104" s="42">
        <v>31</v>
      </c>
      <c r="E104" s="44"/>
      <c r="F104" s="44">
        <f>E104*D104</f>
        <v>0</v>
      </c>
      <c r="G104" s="43"/>
      <c r="H104" s="43"/>
      <c r="I104" s="43"/>
    </row>
    <row r="105" spans="1:9" ht="12.75">
      <c r="A105" s="101"/>
      <c r="B105" s="39"/>
      <c r="C105" s="41"/>
      <c r="D105" s="42"/>
      <c r="E105" s="44"/>
      <c r="F105" s="44"/>
      <c r="G105" s="43"/>
      <c r="H105" s="43"/>
      <c r="I105" s="43"/>
    </row>
    <row r="106" spans="1:9" ht="12.75">
      <c r="A106" s="39" t="s">
        <v>263</v>
      </c>
      <c r="B106" s="46" t="s">
        <v>272</v>
      </c>
      <c r="C106" s="41"/>
      <c r="D106" s="42"/>
      <c r="E106" s="44"/>
      <c r="F106" s="44"/>
      <c r="G106" s="43"/>
      <c r="H106" s="43"/>
      <c r="I106" s="43"/>
    </row>
    <row r="107" spans="1:9" ht="16.5" customHeight="1">
      <c r="A107" s="20"/>
      <c r="B107" s="46"/>
      <c r="C107" s="41"/>
      <c r="D107" s="42"/>
      <c r="E107" s="44"/>
      <c r="F107" s="44"/>
      <c r="G107" s="43"/>
      <c r="H107" s="43"/>
      <c r="I107" s="43"/>
    </row>
    <row r="108" spans="1:9" ht="39">
      <c r="A108" s="101" t="s">
        <v>264</v>
      </c>
      <c r="B108" s="39" t="s">
        <v>367</v>
      </c>
      <c r="C108" s="41" t="s">
        <v>7</v>
      </c>
      <c r="D108" s="42">
        <v>140</v>
      </c>
      <c r="E108" s="44"/>
      <c r="F108" s="44">
        <f>E108*D108</f>
        <v>0</v>
      </c>
      <c r="G108" s="43"/>
      <c r="H108" s="43"/>
      <c r="I108" s="43"/>
    </row>
    <row r="109" spans="1:9" ht="12.75">
      <c r="A109" s="101"/>
      <c r="B109" s="40"/>
      <c r="C109" s="41"/>
      <c r="D109" s="42"/>
      <c r="E109" s="44"/>
      <c r="F109" s="44"/>
      <c r="G109" s="43"/>
      <c r="H109" s="43"/>
      <c r="I109" s="43"/>
    </row>
    <row r="110" spans="1:9" ht="26.25">
      <c r="A110" s="101" t="s">
        <v>265</v>
      </c>
      <c r="B110" s="39" t="s">
        <v>368</v>
      </c>
      <c r="C110" s="41" t="s">
        <v>7</v>
      </c>
      <c r="D110" s="42">
        <v>45</v>
      </c>
      <c r="E110" s="44"/>
      <c r="F110" s="44">
        <f>E110*D110</f>
        <v>0</v>
      </c>
      <c r="G110" s="43"/>
      <c r="H110" s="58"/>
      <c r="I110" s="43"/>
    </row>
    <row r="111" spans="1:9" ht="12.75">
      <c r="A111" s="101"/>
      <c r="B111" s="39"/>
      <c r="C111" s="41"/>
      <c r="D111" s="42"/>
      <c r="E111" s="44"/>
      <c r="F111" s="44"/>
      <c r="G111" s="43"/>
      <c r="H111" s="43"/>
      <c r="I111" s="43"/>
    </row>
    <row r="112" spans="1:6" s="43" customFormat="1" ht="26.25">
      <c r="A112" s="101" t="s">
        <v>266</v>
      </c>
      <c r="B112" s="39" t="s">
        <v>369</v>
      </c>
      <c r="C112" s="41" t="s">
        <v>7</v>
      </c>
      <c r="D112" s="42">
        <v>20</v>
      </c>
      <c r="E112" s="44"/>
      <c r="F112" s="44">
        <f>E112*D112</f>
        <v>0</v>
      </c>
    </row>
    <row r="113" spans="1:6" s="43" customFormat="1" ht="12.75">
      <c r="A113" s="101"/>
      <c r="B113" s="39"/>
      <c r="C113" s="41"/>
      <c r="D113" s="42"/>
      <c r="E113" s="44"/>
      <c r="F113" s="44"/>
    </row>
    <row r="114" spans="1:6" s="43" customFormat="1" ht="39">
      <c r="A114" s="101" t="s">
        <v>387</v>
      </c>
      <c r="B114" s="39" t="s">
        <v>388</v>
      </c>
      <c r="C114" s="41" t="s">
        <v>7</v>
      </c>
      <c r="D114" s="42">
        <v>140</v>
      </c>
      <c r="E114" s="44"/>
      <c r="F114" s="44">
        <f>E114*D114</f>
        <v>0</v>
      </c>
    </row>
    <row r="115" spans="1:9" ht="12.75">
      <c r="A115" s="101"/>
      <c r="B115" s="39"/>
      <c r="C115" s="41"/>
      <c r="D115" s="42"/>
      <c r="E115" s="44"/>
      <c r="F115" s="44"/>
      <c r="G115" s="43"/>
      <c r="H115" s="43"/>
      <c r="I115" s="43"/>
    </row>
    <row r="116" spans="1:9" ht="14.25" customHeight="1">
      <c r="A116" s="17" t="s">
        <v>267</v>
      </c>
      <c r="B116" s="24" t="s">
        <v>235</v>
      </c>
      <c r="C116" s="21"/>
      <c r="D116" s="25"/>
      <c r="E116" s="23"/>
      <c r="F116" s="44"/>
      <c r="G116" s="43"/>
      <c r="H116" s="43"/>
      <c r="I116" s="43"/>
    </row>
    <row r="117" spans="1:9" ht="12.75">
      <c r="A117" s="101"/>
      <c r="B117" s="17"/>
      <c r="C117" s="41"/>
      <c r="D117" s="25"/>
      <c r="E117" s="23"/>
      <c r="F117" s="44"/>
      <c r="G117" s="43"/>
      <c r="H117" s="43"/>
      <c r="I117" s="43"/>
    </row>
    <row r="118" spans="1:9" ht="12.75">
      <c r="A118" s="20"/>
      <c r="B118" s="40" t="s">
        <v>43</v>
      </c>
      <c r="C118" s="36"/>
      <c r="D118" s="25"/>
      <c r="E118" s="23"/>
      <c r="F118" s="44"/>
      <c r="G118" s="43"/>
      <c r="H118" s="43"/>
      <c r="I118" s="43"/>
    </row>
    <row r="119" spans="1:9" ht="12.75">
      <c r="A119" s="101" t="s">
        <v>268</v>
      </c>
      <c r="B119" s="39" t="s">
        <v>45</v>
      </c>
      <c r="C119" s="36" t="s">
        <v>30</v>
      </c>
      <c r="D119" s="25">
        <f>10*150</f>
        <v>1500</v>
      </c>
      <c r="E119" s="44"/>
      <c r="F119" s="44">
        <f>E119*D119</f>
        <v>0</v>
      </c>
      <c r="G119" s="43"/>
      <c r="H119" s="43"/>
      <c r="I119" s="43"/>
    </row>
    <row r="120" spans="1:9" ht="12.75">
      <c r="A120" s="101"/>
      <c r="B120" s="39"/>
      <c r="C120" s="36"/>
      <c r="D120" s="42"/>
      <c r="E120" s="44"/>
      <c r="F120" s="44"/>
      <c r="G120" s="43"/>
      <c r="H120" s="43"/>
      <c r="I120" s="43"/>
    </row>
    <row r="121" spans="1:9" ht="12.75">
      <c r="A121" s="101" t="s">
        <v>269</v>
      </c>
      <c r="B121" s="39" t="s">
        <v>353</v>
      </c>
      <c r="C121" s="36" t="s">
        <v>31</v>
      </c>
      <c r="D121" s="42">
        <f>4.1*150</f>
        <v>615</v>
      </c>
      <c r="E121" s="44"/>
      <c r="F121" s="44">
        <f>E121*D121</f>
        <v>0</v>
      </c>
      <c r="G121" s="48"/>
      <c r="H121" s="43"/>
      <c r="I121" s="43"/>
    </row>
    <row r="122" spans="1:9" ht="12.75">
      <c r="A122" s="101"/>
      <c r="B122" s="39"/>
      <c r="C122" s="36"/>
      <c r="D122" s="42"/>
      <c r="E122" s="44"/>
      <c r="F122" s="44"/>
      <c r="G122" s="43"/>
      <c r="H122" s="43"/>
      <c r="I122" s="43"/>
    </row>
    <row r="123" spans="1:9" ht="12.75">
      <c r="A123" s="101" t="s">
        <v>270</v>
      </c>
      <c r="B123" s="39" t="s">
        <v>355</v>
      </c>
      <c r="C123" s="36" t="s">
        <v>31</v>
      </c>
      <c r="D123" s="42">
        <f>4.7*150</f>
        <v>705</v>
      </c>
      <c r="E123" s="44"/>
      <c r="F123" s="44">
        <f>E123*D123</f>
        <v>0</v>
      </c>
      <c r="G123" s="43"/>
      <c r="H123" s="43"/>
      <c r="I123" s="43"/>
    </row>
    <row r="124" spans="1:9" ht="12.75">
      <c r="A124" s="76"/>
      <c r="B124" s="17"/>
      <c r="C124" s="36"/>
      <c r="D124" s="25"/>
      <c r="E124" s="23"/>
      <c r="F124" s="44"/>
      <c r="G124" s="43"/>
      <c r="H124" s="43"/>
      <c r="I124" s="43"/>
    </row>
    <row r="125" spans="1:9" ht="12.75">
      <c r="A125" s="101" t="s">
        <v>271</v>
      </c>
      <c r="B125" s="17" t="s">
        <v>354</v>
      </c>
      <c r="C125" s="36" t="s">
        <v>31</v>
      </c>
      <c r="D125" s="20">
        <f>5.6*150</f>
        <v>840</v>
      </c>
      <c r="E125" s="23"/>
      <c r="F125" s="44">
        <f>E125*D125</f>
        <v>0</v>
      </c>
      <c r="G125" s="43"/>
      <c r="H125" s="43"/>
      <c r="I125" s="43"/>
    </row>
    <row r="126" spans="1:9" ht="12.75">
      <c r="A126" s="20"/>
      <c r="B126" s="17"/>
      <c r="C126" s="21"/>
      <c r="D126" s="25"/>
      <c r="E126" s="23"/>
      <c r="F126" s="20"/>
      <c r="G126" s="43"/>
      <c r="H126" s="43"/>
      <c r="I126" s="43"/>
    </row>
    <row r="127" spans="1:9" ht="12.75">
      <c r="A127" s="76"/>
      <c r="B127" s="26" t="s">
        <v>6</v>
      </c>
      <c r="C127" s="21"/>
      <c r="D127" s="25"/>
      <c r="E127" s="23"/>
      <c r="F127" s="78">
        <f>SUM(F25:F125)</f>
        <v>21000</v>
      </c>
      <c r="G127" s="43"/>
      <c r="H127" s="43"/>
      <c r="I127" s="43"/>
    </row>
    <row r="128" spans="1:9" ht="12.75">
      <c r="A128" s="90"/>
      <c r="B128" s="102"/>
      <c r="C128" s="87"/>
      <c r="D128" s="92"/>
      <c r="E128" s="93"/>
      <c r="F128" s="103"/>
      <c r="G128" s="43"/>
      <c r="H128" s="43"/>
      <c r="I128" s="43"/>
    </row>
    <row r="129" spans="1:9" ht="12.75">
      <c r="A129" s="88"/>
      <c r="B129" s="89"/>
      <c r="C129" s="12"/>
      <c r="D129" s="19"/>
      <c r="E129" s="7"/>
      <c r="F129" s="9"/>
      <c r="G129" s="99"/>
      <c r="H129" s="99"/>
      <c r="I129" s="43"/>
    </row>
    <row r="130" spans="1:9" ht="12.75">
      <c r="A130" s="88"/>
      <c r="B130" s="89"/>
      <c r="C130" s="12"/>
      <c r="D130" s="19"/>
      <c r="E130" s="9"/>
      <c r="F130" s="7"/>
      <c r="G130" s="99"/>
      <c r="H130" s="99"/>
      <c r="I130" s="43"/>
    </row>
    <row r="131" spans="1:9" ht="12.75">
      <c r="A131" s="88"/>
      <c r="B131" s="89"/>
      <c r="C131" s="12"/>
      <c r="D131" s="19"/>
      <c r="E131" s="9"/>
      <c r="F131" s="7"/>
      <c r="G131" s="99"/>
      <c r="H131" s="99"/>
      <c r="I131" s="43"/>
    </row>
    <row r="132" spans="1:9" ht="12.75">
      <c r="A132" s="88"/>
      <c r="B132" s="89"/>
      <c r="C132" s="12"/>
      <c r="D132" s="19"/>
      <c r="E132" s="9"/>
      <c r="F132" s="7"/>
      <c r="G132" s="99"/>
      <c r="H132" s="99"/>
      <c r="I132" s="43"/>
    </row>
    <row r="133" spans="1:9" ht="12.75">
      <c r="A133" s="88"/>
      <c r="B133" s="89"/>
      <c r="C133" s="12"/>
      <c r="D133" s="9"/>
      <c r="E133" s="9"/>
      <c r="F133" s="7"/>
      <c r="G133" s="99"/>
      <c r="H133" s="99"/>
      <c r="I133" s="43"/>
    </row>
    <row r="134" spans="1:9" ht="12.75">
      <c r="A134" s="88"/>
      <c r="B134" s="89"/>
      <c r="C134" s="12"/>
      <c r="D134" s="9"/>
      <c r="E134" s="9"/>
      <c r="F134" s="7"/>
      <c r="G134" s="99"/>
      <c r="H134" s="99"/>
      <c r="I134" s="43"/>
    </row>
    <row r="135" spans="1:9" ht="12.75">
      <c r="A135" s="88"/>
      <c r="B135" s="89"/>
      <c r="C135" s="12"/>
      <c r="D135" s="9"/>
      <c r="E135" s="9"/>
      <c r="F135" s="7"/>
      <c r="G135" s="99"/>
      <c r="H135" s="99"/>
      <c r="I135" s="43"/>
    </row>
    <row r="136" spans="1:9" ht="12.75">
      <c r="A136" s="88"/>
      <c r="B136" s="89"/>
      <c r="C136" s="12"/>
      <c r="D136" s="9"/>
      <c r="E136" s="9"/>
      <c r="F136" s="7"/>
      <c r="G136" s="99"/>
      <c r="H136" s="99"/>
      <c r="I136" s="43"/>
    </row>
    <row r="137" spans="1:9" ht="12.75">
      <c r="A137" s="88"/>
      <c r="B137" s="89"/>
      <c r="C137" s="12"/>
      <c r="D137" s="9"/>
      <c r="E137" s="9"/>
      <c r="F137" s="7"/>
      <c r="G137" s="99"/>
      <c r="H137" s="99"/>
      <c r="I137" s="43"/>
    </row>
    <row r="138" spans="1:9" ht="12.75">
      <c r="A138" s="88"/>
      <c r="B138" s="89"/>
      <c r="C138" s="12"/>
      <c r="D138" s="9"/>
      <c r="E138" s="9"/>
      <c r="F138" s="7"/>
      <c r="G138" s="99"/>
      <c r="H138" s="99"/>
      <c r="I138" s="43"/>
    </row>
    <row r="139" spans="1:9" ht="12.75">
      <c r="A139" s="88"/>
      <c r="B139" s="89"/>
      <c r="C139" s="12"/>
      <c r="D139" s="9"/>
      <c r="E139" s="9"/>
      <c r="F139" s="7"/>
      <c r="G139" s="99"/>
      <c r="H139" s="99"/>
      <c r="I139" s="43"/>
    </row>
    <row r="140" spans="1:9" ht="12.75">
      <c r="A140" s="88"/>
      <c r="B140" s="89"/>
      <c r="C140" s="12"/>
      <c r="D140" s="9"/>
      <c r="E140" s="9"/>
      <c r="F140" s="7"/>
      <c r="G140" s="99"/>
      <c r="H140" s="99"/>
      <c r="I140" s="43"/>
    </row>
    <row r="141" spans="1:9" ht="12.75">
      <c r="A141" s="88"/>
      <c r="B141" s="89"/>
      <c r="C141" s="12"/>
      <c r="D141" s="9"/>
      <c r="E141" s="9"/>
      <c r="F141" s="7"/>
      <c r="G141" s="99"/>
      <c r="H141" s="99"/>
      <c r="I141" s="43"/>
    </row>
    <row r="142" spans="1:9" ht="12.75">
      <c r="A142" s="88"/>
      <c r="B142" s="89"/>
      <c r="C142" s="12"/>
      <c r="D142" s="9"/>
      <c r="E142" s="9"/>
      <c r="F142" s="7"/>
      <c r="G142" s="99"/>
      <c r="H142" s="99"/>
      <c r="I142" s="43"/>
    </row>
    <row r="143" spans="1:9" ht="12.75">
      <c r="A143" s="88"/>
      <c r="B143" s="89"/>
      <c r="C143" s="12"/>
      <c r="D143" s="9"/>
      <c r="E143" s="9"/>
      <c r="F143" s="9"/>
      <c r="G143" s="99"/>
      <c r="H143" s="99"/>
      <c r="I143" s="43"/>
    </row>
    <row r="144" spans="1:9" ht="12.75">
      <c r="A144" s="88"/>
      <c r="B144" s="89"/>
      <c r="C144" s="12"/>
      <c r="D144" s="9"/>
      <c r="E144" s="9"/>
      <c r="F144" s="9"/>
      <c r="G144" s="99"/>
      <c r="H144" s="99"/>
      <c r="I144" s="43"/>
    </row>
    <row r="145" spans="1:9" ht="12.75">
      <c r="A145" s="88"/>
      <c r="B145" s="89"/>
      <c r="C145" s="12"/>
      <c r="D145" s="9"/>
      <c r="E145" s="9"/>
      <c r="F145" s="9"/>
      <c r="G145" s="99"/>
      <c r="H145" s="99"/>
      <c r="I145" s="43"/>
    </row>
    <row r="146" spans="1:9" ht="12.75">
      <c r="A146" s="88"/>
      <c r="B146" s="89"/>
      <c r="C146" s="12"/>
      <c r="D146" s="18"/>
      <c r="E146" s="15"/>
      <c r="F146" s="9"/>
      <c r="G146" s="99"/>
      <c r="H146" s="99"/>
      <c r="I146" s="43"/>
    </row>
    <row r="147" spans="1:9" ht="12.75">
      <c r="A147" s="88"/>
      <c r="B147" s="89"/>
      <c r="C147" s="12"/>
      <c r="D147" s="9"/>
      <c r="E147" s="9"/>
      <c r="F147" s="9"/>
      <c r="G147" s="99"/>
      <c r="H147" s="99"/>
      <c r="I147" s="43"/>
    </row>
    <row r="148" spans="1:9" ht="12.75">
      <c r="A148" s="88"/>
      <c r="B148" s="89"/>
      <c r="C148" s="12"/>
      <c r="D148" s="9"/>
      <c r="E148" s="9"/>
      <c r="F148" s="9"/>
      <c r="G148" s="99"/>
      <c r="H148" s="99"/>
      <c r="I148" s="43"/>
    </row>
    <row r="149" spans="1:9" ht="12.75">
      <c r="A149" s="88"/>
      <c r="B149" s="89"/>
      <c r="C149" s="12"/>
      <c r="D149" s="9"/>
      <c r="E149" s="9"/>
      <c r="F149" s="9"/>
      <c r="G149" s="99"/>
      <c r="H149" s="99"/>
      <c r="I149" s="43"/>
    </row>
    <row r="150" spans="1:9" ht="12.75">
      <c r="A150" s="88"/>
      <c r="B150" s="89"/>
      <c r="C150" s="12"/>
      <c r="D150" s="9"/>
      <c r="E150" s="9"/>
      <c r="F150" s="9"/>
      <c r="G150" s="99"/>
      <c r="H150" s="99"/>
      <c r="I150" s="43"/>
    </row>
    <row r="151" spans="1:9" ht="12.75">
      <c r="A151" s="88"/>
      <c r="B151" s="89"/>
      <c r="C151" s="12"/>
      <c r="D151" s="9"/>
      <c r="E151" s="9"/>
      <c r="F151" s="9"/>
      <c r="G151" s="99"/>
      <c r="H151" s="99"/>
      <c r="I151" s="43"/>
    </row>
    <row r="152" spans="1:9" ht="12.75">
      <c r="A152" s="88"/>
      <c r="B152" s="89"/>
      <c r="C152" s="12"/>
      <c r="D152" s="9"/>
      <c r="E152" s="9"/>
      <c r="F152" s="9"/>
      <c r="G152" s="99"/>
      <c r="H152" s="99"/>
      <c r="I152" s="43"/>
    </row>
    <row r="153" spans="1:9" ht="12.75">
      <c r="A153" s="88"/>
      <c r="B153" s="89"/>
      <c r="C153" s="12"/>
      <c r="D153" s="9"/>
      <c r="E153" s="9"/>
      <c r="F153" s="9"/>
      <c r="G153" s="99"/>
      <c r="H153" s="99"/>
      <c r="I153" s="43"/>
    </row>
    <row r="154" spans="1:9" ht="12.75">
      <c r="A154" s="88"/>
      <c r="B154" s="89"/>
      <c r="C154" s="12"/>
      <c r="D154" s="9"/>
      <c r="E154" s="9"/>
      <c r="F154" s="9"/>
      <c r="G154" s="99"/>
      <c r="H154" s="99"/>
      <c r="I154" s="43"/>
    </row>
    <row r="155" spans="1:9" ht="12.75">
      <c r="A155" s="88"/>
      <c r="B155" s="89"/>
      <c r="C155" s="12"/>
      <c r="D155" s="9"/>
      <c r="E155" s="9"/>
      <c r="F155" s="9"/>
      <c r="G155" s="99"/>
      <c r="H155" s="99"/>
      <c r="I155" s="43"/>
    </row>
    <row r="156" spans="1:9" ht="12.75">
      <c r="A156" s="88"/>
      <c r="B156" s="89"/>
      <c r="C156" s="12"/>
      <c r="D156" s="9"/>
      <c r="E156" s="9"/>
      <c r="F156" s="9"/>
      <c r="G156" s="99"/>
      <c r="H156" s="99"/>
      <c r="I156" s="43"/>
    </row>
    <row r="157" spans="1:9" ht="12.75">
      <c r="A157" s="88"/>
      <c r="B157" s="89"/>
      <c r="C157" s="12"/>
      <c r="D157" s="9"/>
      <c r="E157" s="9"/>
      <c r="F157" s="9"/>
      <c r="G157" s="99"/>
      <c r="H157" s="99"/>
      <c r="I157" s="43"/>
    </row>
    <row r="158" spans="1:9" ht="12.75">
      <c r="A158" s="88"/>
      <c r="B158" s="89"/>
      <c r="C158" s="12"/>
      <c r="D158" s="9"/>
      <c r="E158" s="9"/>
      <c r="F158" s="9"/>
      <c r="G158" s="99"/>
      <c r="H158" s="99"/>
      <c r="I158" s="43"/>
    </row>
    <row r="159" spans="1:9" ht="12.75">
      <c r="A159" s="88"/>
      <c r="B159" s="89"/>
      <c r="C159" s="12"/>
      <c r="D159" s="9"/>
      <c r="E159" s="9"/>
      <c r="F159" s="9"/>
      <c r="G159" s="99"/>
      <c r="H159" s="99"/>
      <c r="I159" s="43"/>
    </row>
    <row r="160" spans="1:9" ht="12.75">
      <c r="A160" s="88"/>
      <c r="B160" s="89"/>
      <c r="C160" s="12"/>
      <c r="D160" s="9"/>
      <c r="E160" s="9"/>
      <c r="F160" s="9"/>
      <c r="G160" s="99"/>
      <c r="H160" s="99"/>
      <c r="I160" s="43"/>
    </row>
    <row r="161" spans="1:9" ht="12.75">
      <c r="A161" s="88"/>
      <c r="B161" s="89"/>
      <c r="C161" s="12"/>
      <c r="D161" s="9"/>
      <c r="E161" s="9"/>
      <c r="F161" s="9"/>
      <c r="G161" s="99"/>
      <c r="H161" s="99"/>
      <c r="I161" s="43"/>
    </row>
    <row r="162" spans="1:9" ht="12.75">
      <c r="A162" s="88"/>
      <c r="B162" s="89"/>
      <c r="C162" s="12"/>
      <c r="D162" s="9"/>
      <c r="E162" s="9"/>
      <c r="F162" s="9"/>
      <c r="G162" s="99"/>
      <c r="H162" s="99"/>
      <c r="I162" s="43"/>
    </row>
    <row r="163" spans="1:9" ht="12.75">
      <c r="A163" s="88"/>
      <c r="B163" s="89"/>
      <c r="C163" s="12"/>
      <c r="D163" s="9"/>
      <c r="E163" s="9"/>
      <c r="F163" s="9"/>
      <c r="G163" s="99"/>
      <c r="H163" s="99"/>
      <c r="I163" s="43"/>
    </row>
    <row r="164" spans="1:9" ht="12.75">
      <c r="A164" s="88"/>
      <c r="B164" s="89"/>
      <c r="C164" s="12"/>
      <c r="D164" s="9"/>
      <c r="E164" s="9"/>
      <c r="F164" s="9"/>
      <c r="G164" s="99"/>
      <c r="H164" s="99"/>
      <c r="I164" s="43"/>
    </row>
    <row r="165" spans="1:8" ht="12.75">
      <c r="A165" s="88"/>
      <c r="B165" s="89"/>
      <c r="C165" s="12"/>
      <c r="D165" s="9"/>
      <c r="E165" s="9"/>
      <c r="F165" s="9"/>
      <c r="G165" s="9"/>
      <c r="H165" s="9"/>
    </row>
    <row r="166" spans="1:8" ht="12.75">
      <c r="A166" s="88"/>
      <c r="B166" s="89"/>
      <c r="C166" s="12"/>
      <c r="D166" s="9"/>
      <c r="E166" s="9"/>
      <c r="F166" s="9"/>
      <c r="G166" s="9"/>
      <c r="H166" s="9"/>
    </row>
    <row r="167" spans="1:8" ht="12.75">
      <c r="A167" s="88"/>
      <c r="B167" s="89"/>
      <c r="C167" s="12"/>
      <c r="D167" s="9"/>
      <c r="E167" s="9"/>
      <c r="F167" s="9"/>
      <c r="G167" s="9"/>
      <c r="H167" s="9"/>
    </row>
    <row r="168" spans="1:8" ht="12.75">
      <c r="A168" s="88"/>
      <c r="B168" s="89"/>
      <c r="C168" s="12"/>
      <c r="D168" s="9"/>
      <c r="E168" s="9"/>
      <c r="F168" s="9"/>
      <c r="G168" s="9"/>
      <c r="H168" s="9"/>
    </row>
    <row r="169" spans="1:8" ht="12.75">
      <c r="A169" s="88"/>
      <c r="B169" s="89"/>
      <c r="C169" s="12"/>
      <c r="D169" s="9"/>
      <c r="E169" s="9"/>
      <c r="F169" s="9"/>
      <c r="G169" s="9"/>
      <c r="H169" s="9"/>
    </row>
    <row r="170" spans="1:8" ht="12.75">
      <c r="A170" s="88"/>
      <c r="B170" s="89"/>
      <c r="C170" s="12"/>
      <c r="D170" s="9"/>
      <c r="E170" s="9"/>
      <c r="F170" s="9"/>
      <c r="G170" s="9"/>
      <c r="H170" s="9"/>
    </row>
    <row r="171" spans="1:8" ht="12.75">
      <c r="A171" s="88"/>
      <c r="B171" s="89"/>
      <c r="C171" s="12"/>
      <c r="D171" s="9"/>
      <c r="E171" s="9"/>
      <c r="F171" s="9"/>
      <c r="G171" s="9"/>
      <c r="H171" s="9"/>
    </row>
    <row r="172" spans="1:8" ht="12.75">
      <c r="A172" s="88"/>
      <c r="B172" s="89"/>
      <c r="C172" s="12"/>
      <c r="D172" s="9"/>
      <c r="E172" s="9"/>
      <c r="F172" s="9"/>
      <c r="G172" s="9"/>
      <c r="H172" s="9"/>
    </row>
    <row r="173" spans="1:8" ht="12.75">
      <c r="A173" s="88"/>
      <c r="B173" s="89"/>
      <c r="C173" s="12"/>
      <c r="D173" s="9"/>
      <c r="E173" s="9"/>
      <c r="F173" s="9"/>
      <c r="G173" s="9"/>
      <c r="H173" s="9"/>
    </row>
    <row r="174" spans="1:8" ht="12.75">
      <c r="A174" s="88"/>
      <c r="B174" s="89"/>
      <c r="C174" s="12"/>
      <c r="D174" s="9"/>
      <c r="E174" s="9"/>
      <c r="F174" s="9"/>
      <c r="G174" s="9"/>
      <c r="H174" s="9"/>
    </row>
    <row r="175" spans="1:8" ht="12.75">
      <c r="A175" s="88"/>
      <c r="B175" s="89"/>
      <c r="C175" s="12"/>
      <c r="D175" s="9"/>
      <c r="E175" s="9"/>
      <c r="F175" s="9"/>
      <c r="G175" s="9"/>
      <c r="H175" s="9"/>
    </row>
    <row r="176" spans="1:8" ht="15">
      <c r="A176" s="14"/>
      <c r="B176" s="89"/>
      <c r="C176" s="12"/>
      <c r="D176" s="9"/>
      <c r="E176" s="9"/>
      <c r="F176" s="9"/>
      <c r="G176" s="9"/>
      <c r="H176" s="9"/>
    </row>
    <row r="177" spans="1:8" ht="12.75">
      <c r="A177" s="13"/>
      <c r="B177" s="9"/>
      <c r="C177" s="12"/>
      <c r="D177" s="9"/>
      <c r="E177" s="9"/>
      <c r="F177" s="9"/>
      <c r="G177" s="9"/>
      <c r="H177" s="9"/>
    </row>
    <row r="178" spans="1:8" ht="12.75">
      <c r="A178" s="13"/>
      <c r="B178" s="9"/>
      <c r="C178" s="12"/>
      <c r="D178" s="9"/>
      <c r="E178" s="9"/>
      <c r="F178" s="9"/>
      <c r="G178" s="9"/>
      <c r="H178" s="9"/>
    </row>
    <row r="179" spans="1:8" ht="12.75">
      <c r="A179" s="13"/>
      <c r="B179" s="9"/>
      <c r="C179" s="12"/>
      <c r="D179" s="9"/>
      <c r="E179" s="9"/>
      <c r="F179" s="9"/>
      <c r="G179" s="9"/>
      <c r="H179" s="9"/>
    </row>
    <row r="180" spans="1:8" ht="12.75">
      <c r="A180" s="13"/>
      <c r="B180" s="9"/>
      <c r="C180" s="12"/>
      <c r="D180" s="9"/>
      <c r="E180" s="9"/>
      <c r="F180" s="9"/>
      <c r="G180" s="9"/>
      <c r="H180" s="9"/>
    </row>
    <row r="181" spans="1:8" ht="12.75">
      <c r="A181" s="13"/>
      <c r="B181" s="9"/>
      <c r="C181" s="12"/>
      <c r="D181" s="9"/>
      <c r="E181" s="9"/>
      <c r="F181" s="9"/>
      <c r="G181" s="9"/>
      <c r="H181" s="9"/>
    </row>
    <row r="182" spans="1:8" ht="12.75">
      <c r="A182" s="13"/>
      <c r="B182" s="9"/>
      <c r="C182" s="12"/>
      <c r="D182" s="9"/>
      <c r="E182" s="9"/>
      <c r="F182" s="9"/>
      <c r="G182" s="9"/>
      <c r="H182" s="9"/>
    </row>
    <row r="183" spans="1:8" ht="12.75">
      <c r="A183" s="13"/>
      <c r="B183" s="9"/>
      <c r="C183" s="12"/>
      <c r="D183" s="9"/>
      <c r="E183" s="9"/>
      <c r="F183" s="9"/>
      <c r="G183" s="9"/>
      <c r="H183" s="9"/>
    </row>
    <row r="184" spans="1:8" ht="12.75">
      <c r="A184" s="13"/>
      <c r="B184" s="9"/>
      <c r="C184" s="12"/>
      <c r="D184" s="9"/>
      <c r="E184" s="9"/>
      <c r="F184" s="9"/>
      <c r="G184" s="9"/>
      <c r="H184" s="9"/>
    </row>
    <row r="185" spans="1:8" ht="12.75">
      <c r="A185" s="13"/>
      <c r="B185" s="9"/>
      <c r="C185" s="12"/>
      <c r="D185" s="9"/>
      <c r="E185" s="9"/>
      <c r="F185" s="9"/>
      <c r="G185" s="9"/>
      <c r="H185" s="9"/>
    </row>
    <row r="186" spans="1:8" ht="12.75">
      <c r="A186" s="13"/>
      <c r="B186" s="9"/>
      <c r="C186" s="12"/>
      <c r="D186" s="9"/>
      <c r="E186" s="9"/>
      <c r="F186" s="9"/>
      <c r="G186" s="9"/>
      <c r="H186" s="9"/>
    </row>
    <row r="187" spans="1:8" ht="12.75">
      <c r="A187" s="13"/>
      <c r="B187" s="9"/>
      <c r="C187" s="12"/>
      <c r="D187" s="9"/>
      <c r="E187" s="9"/>
      <c r="F187" s="9"/>
      <c r="G187" s="9"/>
      <c r="H187" s="9"/>
    </row>
    <row r="188" spans="1:8" ht="12.75">
      <c r="A188" s="13"/>
      <c r="B188" s="9"/>
      <c r="C188" s="12"/>
      <c r="D188" s="9"/>
      <c r="E188" s="9"/>
      <c r="F188" s="9"/>
      <c r="G188" s="9"/>
      <c r="H188" s="9"/>
    </row>
    <row r="189" spans="1:8" ht="12.75">
      <c r="A189" s="13"/>
      <c r="B189" s="9"/>
      <c r="C189" s="12"/>
      <c r="D189" s="9"/>
      <c r="E189" s="9"/>
      <c r="F189" s="9"/>
      <c r="G189" s="9"/>
      <c r="H189" s="9"/>
    </row>
    <row r="190" spans="1:8" ht="12.75">
      <c r="A190" s="13"/>
      <c r="B190" s="9"/>
      <c r="C190" s="12"/>
      <c r="D190" s="9"/>
      <c r="E190" s="9"/>
      <c r="F190" s="9"/>
      <c r="G190" s="9"/>
      <c r="H190" s="9"/>
    </row>
    <row r="191" spans="1:3" ht="12.75">
      <c r="A191" s="13"/>
      <c r="B191" s="9"/>
      <c r="C191" s="12"/>
    </row>
    <row r="192" spans="1:3" ht="12.75">
      <c r="A192" s="13"/>
      <c r="B192" s="9"/>
      <c r="C192" s="12"/>
    </row>
    <row r="193" spans="1:3" ht="12.75">
      <c r="A193" s="13"/>
      <c r="B193" s="9"/>
      <c r="C193" s="12"/>
    </row>
    <row r="194" spans="1:3" ht="12.75">
      <c r="A194" s="13"/>
      <c r="B194" s="9"/>
      <c r="C194" s="12"/>
    </row>
    <row r="195" spans="1:3" ht="12.75">
      <c r="A195" s="13"/>
      <c r="B195" s="9"/>
      <c r="C195" s="12"/>
    </row>
    <row r="196" spans="1:3" ht="12.75">
      <c r="A196" s="13"/>
      <c r="B196" s="9"/>
      <c r="C196" s="12"/>
    </row>
    <row r="197" spans="1:3" ht="12.75">
      <c r="A197" s="13"/>
      <c r="B197" s="9"/>
      <c r="C197" s="12"/>
    </row>
    <row r="198" spans="1:3" ht="12.75">
      <c r="A198" s="13"/>
      <c r="B198" s="9"/>
      <c r="C198" s="12"/>
    </row>
    <row r="199" spans="1:3" ht="12.75">
      <c r="A199" s="11"/>
      <c r="B199" s="9"/>
      <c r="C199" s="4"/>
    </row>
    <row r="200" spans="1:3" ht="12.75">
      <c r="A200" s="11"/>
      <c r="C200" s="4"/>
    </row>
    <row r="201" spans="1:3" ht="12.75">
      <c r="A201" s="11"/>
      <c r="C201" s="4"/>
    </row>
    <row r="202" spans="1:3" ht="12.75">
      <c r="A202" s="11"/>
      <c r="C202" s="4"/>
    </row>
    <row r="203" spans="1:3" ht="12.75">
      <c r="A203" s="11"/>
      <c r="C203" s="4"/>
    </row>
    <row r="204" spans="1:3" ht="12.75">
      <c r="A204" s="11"/>
      <c r="C204" s="4"/>
    </row>
    <row r="205" spans="1:3" ht="12.75">
      <c r="A205" s="11"/>
      <c r="C205" s="4"/>
    </row>
    <row r="206" spans="1:3" ht="12.75">
      <c r="A206" s="11"/>
      <c r="C206" s="4"/>
    </row>
    <row r="207" spans="1:3" ht="12.75">
      <c r="A207" s="11"/>
      <c r="C207" s="4"/>
    </row>
    <row r="208" spans="1:3" ht="12.75">
      <c r="A208" s="11"/>
      <c r="C208" s="4"/>
    </row>
    <row r="209" spans="1:3" ht="12.75">
      <c r="A209" s="11"/>
      <c r="C209" s="4"/>
    </row>
    <row r="210" spans="1:3" ht="12.75">
      <c r="A210" s="11"/>
      <c r="C210" s="4"/>
    </row>
    <row r="211" spans="1:3" ht="12.75">
      <c r="A211" s="11"/>
      <c r="C211" s="4"/>
    </row>
    <row r="212" spans="1:3" ht="12.75">
      <c r="A212" s="11"/>
      <c r="C212" s="4"/>
    </row>
    <row r="213" spans="1:3" ht="12.75">
      <c r="A213" s="11"/>
      <c r="C213" s="4"/>
    </row>
    <row r="214" spans="1:3" ht="12.75">
      <c r="A214" s="11"/>
      <c r="C214" s="4"/>
    </row>
    <row r="215" spans="1:3" ht="12.75">
      <c r="A215" s="11"/>
      <c r="C215" s="4"/>
    </row>
    <row r="216" spans="1:3" ht="12.75">
      <c r="A216" s="11"/>
      <c r="C216" s="4"/>
    </row>
    <row r="217" spans="1:3" ht="12.75">
      <c r="A217" s="11"/>
      <c r="C217" s="4"/>
    </row>
    <row r="218" spans="1:3" ht="12.75">
      <c r="A218" s="11"/>
      <c r="C218" s="4"/>
    </row>
    <row r="219" spans="1:3" ht="12.75">
      <c r="A219" s="11"/>
      <c r="C219" s="4"/>
    </row>
    <row r="220" spans="1:3" ht="12.75">
      <c r="A220" s="11"/>
      <c r="C220" s="4"/>
    </row>
    <row r="221" ht="12.75">
      <c r="C221" s="4"/>
    </row>
    <row r="222" ht="12.75">
      <c r="C222" s="4"/>
    </row>
    <row r="223" ht="12.75">
      <c r="C223" s="4"/>
    </row>
    <row r="225" spans="2:3" ht="12.75">
      <c r="B225" s="32"/>
      <c r="C225" s="10"/>
    </row>
    <row r="226" ht="12.75">
      <c r="B226" s="32"/>
    </row>
  </sheetData>
  <sheetProtection/>
  <autoFilter ref="A24:F125"/>
  <mergeCells count="3">
    <mergeCell ref="A1:E1"/>
    <mergeCell ref="A2:E2"/>
    <mergeCell ref="A20:F20"/>
  </mergeCells>
  <printOptions horizontalCentered="1"/>
  <pageMargins left="0.9448818897637796" right="0.3937007874015748" top="0.7874015748031497" bottom="0.5905511811023623" header="0.3937007874015748" footer="0.3937007874015748"/>
  <pageSetup horizontalDpi="600" verticalDpi="600" orientation="portrait" paperSize="9" scale="81" r:id="rId1"/>
  <headerFooter alignWithMargins="0">
    <oddHeader>&amp;R&amp;"Arial,Regular"&amp;8&amp;A</oddHeader>
    <oddFooter>&amp;R&amp;"Arial,Regular"&amp;8Page &amp;P</oddFooter>
  </headerFooter>
  <rowBreaks count="3" manualBreakCount="3">
    <brk id="22" max="255" man="1"/>
    <brk id="72" max="5" man="1"/>
    <brk id="11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I151"/>
  <sheetViews>
    <sheetView showGridLines="0" view="pageBreakPreview" zoomScaleNormal="115" zoomScaleSheetLayoutView="100" zoomScalePageLayoutView="0" workbookViewId="0" topLeftCell="A36">
      <selection activeCell="A6" sqref="A6"/>
    </sheetView>
  </sheetViews>
  <sheetFormatPr defaultColWidth="9.140625" defaultRowHeight="12.75"/>
  <cols>
    <col min="1" max="1" width="7.7109375" style="6" customWidth="1"/>
    <col min="2" max="2" width="50.7109375" style="6" customWidth="1"/>
    <col min="3" max="3" width="6.7109375" style="6" customWidth="1"/>
    <col min="4" max="4" width="7.7109375" style="6" customWidth="1"/>
    <col min="5" max="5" width="10.7109375" style="6" customWidth="1"/>
    <col min="6" max="6" width="13.7109375" style="6" customWidth="1"/>
    <col min="7" max="16384" width="9.140625" style="6" customWidth="1"/>
  </cols>
  <sheetData>
    <row r="1" spans="1:5" s="38" customFormat="1" ht="17.25">
      <c r="A1" s="109"/>
      <c r="B1" s="109"/>
      <c r="C1" s="109"/>
      <c r="D1" s="109"/>
      <c r="E1" s="109"/>
    </row>
    <row r="2" spans="1:5" s="38" customFormat="1" ht="17.25">
      <c r="A2" s="109" t="s">
        <v>324</v>
      </c>
      <c r="B2" s="109"/>
      <c r="C2" s="109"/>
      <c r="D2" s="109"/>
      <c r="E2" s="109"/>
    </row>
    <row r="3" spans="1:5" s="38" customFormat="1" ht="17.25">
      <c r="A3" s="63"/>
      <c r="B3" s="62"/>
      <c r="C3" s="62"/>
      <c r="D3" s="62"/>
      <c r="E3" s="62"/>
    </row>
    <row r="4" spans="1:5" s="38" customFormat="1" ht="14.25">
      <c r="A4" s="64" t="str">
        <f>Summary!A4</f>
        <v>GHD Project No. 12596020</v>
      </c>
      <c r="B4" s="65"/>
      <c r="C4" s="66"/>
      <c r="D4" s="66"/>
      <c r="E4" s="66"/>
    </row>
    <row r="5" spans="1:5" s="38" customFormat="1" ht="12.75">
      <c r="A5" s="64" t="str">
        <f>Summary!A5</f>
        <v>Date: 08.04.2024</v>
      </c>
      <c r="B5" s="49"/>
      <c r="C5" s="49"/>
      <c r="D5" s="49"/>
      <c r="E5" s="49"/>
    </row>
    <row r="6" spans="1:5" s="38" customFormat="1" ht="12.75">
      <c r="A6" s="64" t="str">
        <f>Summary!A6</f>
        <v>Rev: B</v>
      </c>
      <c r="B6" s="32"/>
      <c r="C6" s="10"/>
      <c r="D6" s="6"/>
      <c r="E6" s="6"/>
    </row>
    <row r="7" spans="1:5" s="38" customFormat="1" ht="15">
      <c r="A7" s="64" t="str">
        <f>Summary!A7</f>
        <v>Seperable Portion B:  Kalbarri Coastal Works Package</v>
      </c>
      <c r="B7" s="73"/>
      <c r="C7" s="73"/>
      <c r="D7" s="73"/>
      <c r="E7" s="73"/>
    </row>
    <row r="8" spans="1:5" s="38" customFormat="1" ht="15">
      <c r="A8" s="64"/>
      <c r="B8" s="73"/>
      <c r="C8" s="73"/>
      <c r="D8" s="73"/>
      <c r="E8" s="73"/>
    </row>
    <row r="9" spans="1:5" s="38" customFormat="1" ht="15">
      <c r="A9" s="64"/>
      <c r="B9" s="73"/>
      <c r="C9" s="73"/>
      <c r="D9" s="73"/>
      <c r="E9" s="73"/>
    </row>
    <row r="10" spans="1:5" s="38" customFormat="1" ht="15">
      <c r="A10" s="64"/>
      <c r="B10" s="73"/>
      <c r="C10" s="73"/>
      <c r="D10" s="73"/>
      <c r="E10" s="73"/>
    </row>
    <row r="11" spans="1:5" s="38" customFormat="1" ht="15">
      <c r="A11" s="64"/>
      <c r="B11" s="73"/>
      <c r="C11" s="73"/>
      <c r="D11" s="73"/>
      <c r="E11" s="73"/>
    </row>
    <row r="12" spans="1:5" s="38" customFormat="1" ht="15">
      <c r="A12" s="64"/>
      <c r="B12" s="73"/>
      <c r="C12" s="73"/>
      <c r="D12" s="73"/>
      <c r="E12" s="73"/>
    </row>
    <row r="13" spans="1:5" s="38" customFormat="1" ht="15">
      <c r="A13" s="64"/>
      <c r="B13" s="73"/>
      <c r="C13" s="73"/>
      <c r="D13" s="73"/>
      <c r="E13" s="73"/>
    </row>
    <row r="14" spans="1:5" s="38" customFormat="1" ht="15">
      <c r="A14" s="64"/>
      <c r="B14" s="73"/>
      <c r="C14" s="73"/>
      <c r="D14" s="73"/>
      <c r="E14" s="73"/>
    </row>
    <row r="15" spans="1:5" s="38" customFormat="1" ht="15">
      <c r="A15" s="64"/>
      <c r="B15" s="73"/>
      <c r="C15" s="73"/>
      <c r="D15" s="73"/>
      <c r="E15" s="73"/>
    </row>
    <row r="16" spans="1:5" s="38" customFormat="1" ht="15">
      <c r="A16" s="64"/>
      <c r="B16" s="73"/>
      <c r="C16" s="73"/>
      <c r="D16" s="73"/>
      <c r="E16" s="73"/>
    </row>
    <row r="17" spans="1:5" s="38" customFormat="1" ht="15">
      <c r="A17" s="64"/>
      <c r="B17" s="73"/>
      <c r="C17" s="73"/>
      <c r="D17" s="73"/>
      <c r="E17" s="73"/>
    </row>
    <row r="18" spans="1:5" s="38" customFormat="1" ht="15">
      <c r="A18" s="64"/>
      <c r="B18" s="73"/>
      <c r="C18" s="73"/>
      <c r="D18" s="73"/>
      <c r="E18" s="73"/>
    </row>
    <row r="19" spans="1:6" s="38" customFormat="1" ht="15">
      <c r="A19" s="79"/>
      <c r="B19" s="80"/>
      <c r="C19" s="80"/>
      <c r="D19" s="80"/>
      <c r="E19" s="80"/>
      <c r="F19" s="81"/>
    </row>
    <row r="20" spans="1:6" ht="15">
      <c r="A20" s="110" t="s">
        <v>89</v>
      </c>
      <c r="B20" s="111"/>
      <c r="C20" s="111"/>
      <c r="D20" s="111"/>
      <c r="E20" s="111"/>
      <c r="F20" s="112"/>
    </row>
    <row r="21" spans="1:9" ht="12.75">
      <c r="A21" s="82"/>
      <c r="B21" s="83"/>
      <c r="C21" s="83"/>
      <c r="D21" s="83"/>
      <c r="E21" s="83"/>
      <c r="F21" s="84"/>
      <c r="G21" s="43"/>
      <c r="H21" s="43"/>
      <c r="I21" s="43"/>
    </row>
    <row r="22" spans="2:9" ht="12.75">
      <c r="B22" s="8"/>
      <c r="E22" s="8"/>
      <c r="F22" s="8"/>
      <c r="G22" s="43"/>
      <c r="H22" s="43"/>
      <c r="I22" s="43"/>
    </row>
    <row r="23" spans="1:9" ht="12.75">
      <c r="A23" s="74"/>
      <c r="B23" s="74"/>
      <c r="C23" s="74"/>
      <c r="D23" s="74"/>
      <c r="E23" s="74"/>
      <c r="F23" s="74"/>
      <c r="G23" s="43"/>
      <c r="H23" s="43"/>
      <c r="I23" s="43"/>
    </row>
    <row r="24" spans="1:9" ht="12.75">
      <c r="A24" s="87" t="s">
        <v>5</v>
      </c>
      <c r="B24" s="87" t="s">
        <v>0</v>
      </c>
      <c r="C24" s="87" t="s">
        <v>1</v>
      </c>
      <c r="D24" s="87" t="s">
        <v>2</v>
      </c>
      <c r="E24" s="87" t="s">
        <v>3</v>
      </c>
      <c r="F24" s="87" t="s">
        <v>4</v>
      </c>
      <c r="G24" s="43"/>
      <c r="H24" s="43"/>
      <c r="I24" s="43"/>
    </row>
    <row r="25" spans="1:9" ht="12.75">
      <c r="A25" s="76"/>
      <c r="B25" s="30"/>
      <c r="C25" s="21"/>
      <c r="D25" s="25"/>
      <c r="E25" s="23"/>
      <c r="F25" s="44"/>
      <c r="G25" s="43"/>
      <c r="H25" s="43"/>
      <c r="I25" s="43"/>
    </row>
    <row r="26" spans="1:9" ht="15">
      <c r="A26" s="100" t="s">
        <v>130</v>
      </c>
      <c r="B26" s="22" t="s">
        <v>27</v>
      </c>
      <c r="C26" s="21"/>
      <c r="D26" s="25"/>
      <c r="E26" s="23"/>
      <c r="F26" s="44"/>
      <c r="G26" s="43"/>
      <c r="H26" s="43"/>
      <c r="I26" s="43"/>
    </row>
    <row r="27" spans="1:9" ht="12.75">
      <c r="A27" s="76"/>
      <c r="B27" s="17"/>
      <c r="C27" s="21"/>
      <c r="D27" s="25"/>
      <c r="E27" s="23"/>
      <c r="F27" s="44"/>
      <c r="G27" s="43"/>
      <c r="H27" s="43"/>
      <c r="I27" s="43"/>
    </row>
    <row r="28" spans="1:9" ht="12.75">
      <c r="A28" s="76" t="s">
        <v>133</v>
      </c>
      <c r="B28" s="24" t="s">
        <v>136</v>
      </c>
      <c r="C28" s="21"/>
      <c r="D28" s="25"/>
      <c r="E28" s="23"/>
      <c r="F28" s="44"/>
      <c r="G28" s="43"/>
      <c r="H28" s="43"/>
      <c r="I28" s="43"/>
    </row>
    <row r="29" spans="1:9" ht="12.75">
      <c r="A29" s="76"/>
      <c r="B29" s="17"/>
      <c r="C29" s="21"/>
      <c r="D29" s="25"/>
      <c r="E29" s="23"/>
      <c r="F29" s="44"/>
      <c r="G29" s="43"/>
      <c r="H29" s="43"/>
      <c r="I29" s="43"/>
    </row>
    <row r="30" spans="1:9" ht="12.75">
      <c r="A30" s="101" t="s">
        <v>134</v>
      </c>
      <c r="B30" s="39" t="s">
        <v>59</v>
      </c>
      <c r="C30" s="41" t="s">
        <v>30</v>
      </c>
      <c r="D30" s="42">
        <v>10</v>
      </c>
      <c r="E30" s="44"/>
      <c r="F30" s="44">
        <f>E30*D30</f>
        <v>0</v>
      </c>
      <c r="G30" s="43"/>
      <c r="H30" s="43"/>
      <c r="I30" s="43"/>
    </row>
    <row r="31" spans="1:9" ht="12.75">
      <c r="A31" s="76"/>
      <c r="B31" s="17"/>
      <c r="C31" s="21"/>
      <c r="D31" s="25"/>
      <c r="E31" s="23"/>
      <c r="F31" s="44"/>
      <c r="G31" s="43"/>
      <c r="H31" s="43"/>
      <c r="I31" s="43"/>
    </row>
    <row r="32" spans="1:9" ht="12.75">
      <c r="A32" s="101" t="s">
        <v>135</v>
      </c>
      <c r="B32" s="39" t="s">
        <v>359</v>
      </c>
      <c r="C32" s="41" t="s">
        <v>5</v>
      </c>
      <c r="D32" s="42">
        <v>1</v>
      </c>
      <c r="E32" s="44"/>
      <c r="F32" s="44">
        <f>E32</f>
        <v>0</v>
      </c>
      <c r="G32" s="43"/>
      <c r="H32" s="43"/>
      <c r="I32" s="43"/>
    </row>
    <row r="33" spans="1:9" ht="12.75">
      <c r="A33" s="76"/>
      <c r="B33" s="17"/>
      <c r="C33" s="21"/>
      <c r="D33" s="25"/>
      <c r="E33" s="23"/>
      <c r="F33" s="44"/>
      <c r="G33" s="43"/>
      <c r="H33" s="43"/>
      <c r="I33" s="43"/>
    </row>
    <row r="34" spans="1:9" ht="12.75">
      <c r="A34" s="76" t="s">
        <v>79</v>
      </c>
      <c r="B34" s="24" t="s">
        <v>27</v>
      </c>
      <c r="C34" s="21"/>
      <c r="D34" s="25"/>
      <c r="E34" s="23"/>
      <c r="F34" s="44"/>
      <c r="G34" s="43"/>
      <c r="H34" s="43"/>
      <c r="I34" s="43"/>
    </row>
    <row r="35" spans="1:9" ht="12.75">
      <c r="A35" s="101"/>
      <c r="B35" s="40"/>
      <c r="C35" s="41"/>
      <c r="D35" s="42"/>
      <c r="E35" s="44"/>
      <c r="F35" s="44"/>
      <c r="G35" s="43"/>
      <c r="H35" s="43"/>
      <c r="I35" s="43"/>
    </row>
    <row r="36" spans="1:9" ht="26.25">
      <c r="A36" s="101" t="s">
        <v>137</v>
      </c>
      <c r="B36" s="39" t="s">
        <v>52</v>
      </c>
      <c r="C36" s="36" t="s">
        <v>30</v>
      </c>
      <c r="D36" s="42">
        <v>20</v>
      </c>
      <c r="E36" s="44"/>
      <c r="F36" s="44">
        <f>E36*D36</f>
        <v>0</v>
      </c>
      <c r="G36" s="43"/>
      <c r="H36" s="43"/>
      <c r="I36" s="43"/>
    </row>
    <row r="37" spans="1:9" ht="12.75">
      <c r="A37" s="101"/>
      <c r="B37" s="39"/>
      <c r="C37" s="36"/>
      <c r="D37" s="42"/>
      <c r="E37" s="44"/>
      <c r="F37" s="44"/>
      <c r="G37" s="43"/>
      <c r="H37" s="43"/>
      <c r="I37" s="43"/>
    </row>
    <row r="38" spans="1:9" ht="12.75">
      <c r="A38" s="101" t="s">
        <v>138</v>
      </c>
      <c r="B38" s="39" t="s">
        <v>55</v>
      </c>
      <c r="C38" s="36" t="s">
        <v>31</v>
      </c>
      <c r="D38" s="42">
        <v>10</v>
      </c>
      <c r="E38" s="44"/>
      <c r="F38" s="44">
        <f>E38*D38</f>
        <v>0</v>
      </c>
      <c r="G38" s="43"/>
      <c r="H38" s="43"/>
      <c r="I38" s="43"/>
    </row>
    <row r="39" spans="1:9" ht="12.75">
      <c r="A39" s="76"/>
      <c r="B39" s="17"/>
      <c r="C39" s="36"/>
      <c r="D39" s="25"/>
      <c r="E39" s="23"/>
      <c r="F39" s="44"/>
      <c r="G39" s="43"/>
      <c r="H39" s="43"/>
      <c r="I39" s="43"/>
    </row>
    <row r="40" spans="1:9" ht="15">
      <c r="A40" s="100" t="s">
        <v>131</v>
      </c>
      <c r="B40" s="22" t="s">
        <v>139</v>
      </c>
      <c r="C40" s="21"/>
      <c r="D40" s="25"/>
      <c r="E40" s="23"/>
      <c r="F40" s="44"/>
      <c r="G40" s="43"/>
      <c r="H40" s="43"/>
      <c r="I40" s="43"/>
    </row>
    <row r="41" spans="1:9" ht="12.75">
      <c r="A41" s="76"/>
      <c r="B41" s="17"/>
      <c r="C41" s="21"/>
      <c r="D41" s="25"/>
      <c r="E41" s="23"/>
      <c r="F41" s="44"/>
      <c r="G41" s="43"/>
      <c r="H41" s="43"/>
      <c r="I41" s="43"/>
    </row>
    <row r="42" spans="1:9" ht="12.75">
      <c r="A42" s="76" t="s">
        <v>79</v>
      </c>
      <c r="B42" s="24" t="s">
        <v>140</v>
      </c>
      <c r="C42" s="21"/>
      <c r="D42" s="25"/>
      <c r="E42" s="23"/>
      <c r="F42" s="44"/>
      <c r="G42" s="43"/>
      <c r="H42" s="43"/>
      <c r="I42" s="43"/>
    </row>
    <row r="43" spans="1:9" ht="12.75">
      <c r="A43" s="76"/>
      <c r="B43" s="17"/>
      <c r="C43" s="21"/>
      <c r="D43" s="25"/>
      <c r="E43" s="23"/>
      <c r="F43" s="44"/>
      <c r="G43" s="43"/>
      <c r="H43" s="43"/>
      <c r="I43" s="43"/>
    </row>
    <row r="44" spans="1:9" ht="12.75">
      <c r="A44" s="101" t="s">
        <v>137</v>
      </c>
      <c r="B44" s="39" t="s">
        <v>94</v>
      </c>
      <c r="C44" s="36" t="s">
        <v>30</v>
      </c>
      <c r="D44" s="42">
        <v>20</v>
      </c>
      <c r="E44" s="44"/>
      <c r="F44" s="44">
        <f>E44*D44</f>
        <v>0</v>
      </c>
      <c r="G44" s="48"/>
      <c r="H44" s="43"/>
      <c r="I44" s="43"/>
    </row>
    <row r="45" spans="1:9" ht="12.75">
      <c r="A45" s="101"/>
      <c r="B45" s="39"/>
      <c r="C45" s="36"/>
      <c r="D45" s="42"/>
      <c r="E45" s="44"/>
      <c r="F45" s="44"/>
      <c r="G45" s="48"/>
      <c r="H45" s="43"/>
      <c r="I45" s="43"/>
    </row>
    <row r="46" spans="1:9" ht="15">
      <c r="A46" s="100" t="s">
        <v>132</v>
      </c>
      <c r="B46" s="28" t="s">
        <v>29</v>
      </c>
      <c r="C46" s="21"/>
      <c r="D46" s="25"/>
      <c r="E46" s="23"/>
      <c r="F46" s="44"/>
      <c r="G46" s="43"/>
      <c r="H46" s="43"/>
      <c r="I46" s="43"/>
    </row>
    <row r="47" spans="1:9" ht="12.75">
      <c r="A47" s="101"/>
      <c r="B47" s="39"/>
      <c r="C47" s="41"/>
      <c r="D47" s="42"/>
      <c r="E47" s="44"/>
      <c r="F47" s="44"/>
      <c r="G47" s="55"/>
      <c r="H47" s="55"/>
      <c r="I47" s="55"/>
    </row>
    <row r="48" spans="1:9" ht="12.75">
      <c r="A48" s="101" t="s">
        <v>80</v>
      </c>
      <c r="B48" s="46" t="s">
        <v>141</v>
      </c>
      <c r="C48" s="41"/>
      <c r="D48" s="42"/>
      <c r="E48" s="44"/>
      <c r="F48" s="44"/>
      <c r="G48" s="43"/>
      <c r="H48" s="43"/>
      <c r="I48" s="43"/>
    </row>
    <row r="49" spans="1:9" ht="16.5" customHeight="1">
      <c r="A49" s="101"/>
      <c r="B49" s="46"/>
      <c r="C49" s="41"/>
      <c r="D49" s="42"/>
      <c r="E49" s="44"/>
      <c r="F49" s="44"/>
      <c r="G49" s="43"/>
      <c r="H49" s="43"/>
      <c r="I49" s="43"/>
    </row>
    <row r="50" spans="1:9" ht="26.25">
      <c r="A50" s="101" t="s">
        <v>142</v>
      </c>
      <c r="B50" s="39" t="s">
        <v>360</v>
      </c>
      <c r="C50" s="41" t="s">
        <v>7</v>
      </c>
      <c r="D50" s="42">
        <v>40</v>
      </c>
      <c r="E50" s="44"/>
      <c r="F50" s="44">
        <f>E50*D50</f>
        <v>0</v>
      </c>
      <c r="G50" s="43"/>
      <c r="H50" s="43"/>
      <c r="I50" s="43"/>
    </row>
    <row r="51" spans="1:9" ht="12.75">
      <c r="A51" s="20"/>
      <c r="B51" s="17"/>
      <c r="C51" s="21"/>
      <c r="D51" s="25"/>
      <c r="E51" s="23"/>
      <c r="F51" s="20"/>
      <c r="G51" s="43"/>
      <c r="H51" s="43"/>
      <c r="I51" s="43"/>
    </row>
    <row r="52" spans="1:9" ht="12.75">
      <c r="A52" s="76"/>
      <c r="B52" s="26" t="s">
        <v>6</v>
      </c>
      <c r="C52" s="21"/>
      <c r="D52" s="25"/>
      <c r="E52" s="23"/>
      <c r="F52" s="78">
        <f>SUM(F25:F50)</f>
        <v>0</v>
      </c>
      <c r="G52" s="43"/>
      <c r="H52" s="43"/>
      <c r="I52" s="43"/>
    </row>
    <row r="53" spans="1:9" ht="12.75">
      <c r="A53" s="90"/>
      <c r="B53" s="102"/>
      <c r="C53" s="87"/>
      <c r="D53" s="92"/>
      <c r="E53" s="93"/>
      <c r="F53" s="103"/>
      <c r="G53" s="43"/>
      <c r="H53" s="43"/>
      <c r="I53" s="43"/>
    </row>
    <row r="54" spans="1:9" ht="12.75">
      <c r="A54" s="88"/>
      <c r="B54" s="89"/>
      <c r="C54" s="12"/>
      <c r="D54" s="19"/>
      <c r="E54" s="7"/>
      <c r="F54" s="9"/>
      <c r="G54" s="99"/>
      <c r="H54" s="43"/>
      <c r="I54" s="43"/>
    </row>
    <row r="55" spans="1:9" ht="12.75">
      <c r="A55" s="88"/>
      <c r="B55" s="89"/>
      <c r="C55" s="12"/>
      <c r="D55" s="19"/>
      <c r="E55" s="9"/>
      <c r="F55" s="7"/>
      <c r="G55" s="99"/>
      <c r="H55" s="43"/>
      <c r="I55" s="43"/>
    </row>
    <row r="56" spans="1:9" ht="12.75">
      <c r="A56" s="88"/>
      <c r="B56" s="89"/>
      <c r="C56" s="12"/>
      <c r="D56" s="19"/>
      <c r="E56" s="9"/>
      <c r="F56" s="7"/>
      <c r="G56" s="99"/>
      <c r="H56" s="43"/>
      <c r="I56" s="43"/>
    </row>
    <row r="57" spans="1:9" ht="12.75">
      <c r="A57" s="88"/>
      <c r="B57" s="89"/>
      <c r="C57" s="12"/>
      <c r="D57" s="19"/>
      <c r="E57" s="9"/>
      <c r="F57" s="7"/>
      <c r="G57" s="99"/>
      <c r="H57" s="43"/>
      <c r="I57" s="43"/>
    </row>
    <row r="58" spans="1:9" ht="12.75">
      <c r="A58" s="88"/>
      <c r="B58" s="89"/>
      <c r="C58" s="12"/>
      <c r="D58" s="9"/>
      <c r="E58" s="9"/>
      <c r="F58" s="7"/>
      <c r="G58" s="99"/>
      <c r="H58" s="43"/>
      <c r="I58" s="43"/>
    </row>
    <row r="59" spans="1:9" ht="12.75">
      <c r="A59" s="88"/>
      <c r="B59" s="89"/>
      <c r="C59" s="12"/>
      <c r="D59" s="9"/>
      <c r="E59" s="9"/>
      <c r="F59" s="7"/>
      <c r="G59" s="99"/>
      <c r="H59" s="43"/>
      <c r="I59" s="43"/>
    </row>
    <row r="60" spans="1:9" ht="12.75">
      <c r="A60" s="88"/>
      <c r="B60" s="89"/>
      <c r="C60" s="12"/>
      <c r="D60" s="9"/>
      <c r="E60" s="9"/>
      <c r="F60" s="7"/>
      <c r="G60" s="99"/>
      <c r="H60" s="43"/>
      <c r="I60" s="43"/>
    </row>
    <row r="61" spans="1:9" ht="12.75">
      <c r="A61" s="88"/>
      <c r="B61" s="89"/>
      <c r="C61" s="12"/>
      <c r="D61" s="9"/>
      <c r="E61" s="9"/>
      <c r="F61" s="7"/>
      <c r="G61" s="99"/>
      <c r="H61" s="43"/>
      <c r="I61" s="43"/>
    </row>
    <row r="62" spans="1:9" ht="12.75">
      <c r="A62" s="88"/>
      <c r="B62" s="89"/>
      <c r="C62" s="12"/>
      <c r="D62" s="9"/>
      <c r="E62" s="9"/>
      <c r="F62" s="7"/>
      <c r="G62" s="99"/>
      <c r="H62" s="43"/>
      <c r="I62" s="43"/>
    </row>
    <row r="63" spans="1:9" ht="12.75">
      <c r="A63" s="88"/>
      <c r="B63" s="89"/>
      <c r="C63" s="12"/>
      <c r="D63" s="9"/>
      <c r="E63" s="9"/>
      <c r="F63" s="7"/>
      <c r="G63" s="99"/>
      <c r="H63" s="43"/>
      <c r="I63" s="43"/>
    </row>
    <row r="64" spans="1:9" ht="12.75">
      <c r="A64" s="88"/>
      <c r="B64" s="89"/>
      <c r="C64" s="12"/>
      <c r="D64" s="9"/>
      <c r="E64" s="9"/>
      <c r="F64" s="7"/>
      <c r="G64" s="99"/>
      <c r="H64" s="43"/>
      <c r="I64" s="43"/>
    </row>
    <row r="65" spans="1:9" ht="12.75">
      <c r="A65" s="88"/>
      <c r="B65" s="89"/>
      <c r="C65" s="12"/>
      <c r="D65" s="9"/>
      <c r="E65" s="9"/>
      <c r="F65" s="7"/>
      <c r="G65" s="99"/>
      <c r="H65" s="43"/>
      <c r="I65" s="43"/>
    </row>
    <row r="66" spans="1:9" ht="12.75">
      <c r="A66" s="88"/>
      <c r="B66" s="89"/>
      <c r="C66" s="12"/>
      <c r="D66" s="9"/>
      <c r="E66" s="9"/>
      <c r="F66" s="7"/>
      <c r="G66" s="99"/>
      <c r="H66" s="43"/>
      <c r="I66" s="43"/>
    </row>
    <row r="67" spans="1:9" ht="12.75">
      <c r="A67" s="88"/>
      <c r="B67" s="89"/>
      <c r="C67" s="12"/>
      <c r="D67" s="9"/>
      <c r="E67" s="9"/>
      <c r="F67" s="7"/>
      <c r="G67" s="99"/>
      <c r="H67" s="43"/>
      <c r="I67" s="43"/>
    </row>
    <row r="68" spans="1:9" ht="12.75">
      <c r="A68" s="88"/>
      <c r="B68" s="89"/>
      <c r="C68" s="12"/>
      <c r="D68" s="9"/>
      <c r="E68" s="9"/>
      <c r="F68" s="9"/>
      <c r="G68" s="99"/>
      <c r="H68" s="43"/>
      <c r="I68" s="43"/>
    </row>
    <row r="69" spans="1:9" ht="12.75">
      <c r="A69" s="88"/>
      <c r="B69" s="89"/>
      <c r="C69" s="12"/>
      <c r="D69" s="9"/>
      <c r="E69" s="9"/>
      <c r="F69" s="9"/>
      <c r="G69" s="99"/>
      <c r="H69" s="43"/>
      <c r="I69" s="43"/>
    </row>
    <row r="70" spans="1:9" ht="12.75">
      <c r="A70" s="88"/>
      <c r="B70" s="89"/>
      <c r="C70" s="12"/>
      <c r="D70" s="9"/>
      <c r="E70" s="9"/>
      <c r="F70" s="9"/>
      <c r="G70" s="99"/>
      <c r="H70" s="43"/>
      <c r="I70" s="43"/>
    </row>
    <row r="71" spans="1:9" ht="12.75">
      <c r="A71" s="88"/>
      <c r="B71" s="89"/>
      <c r="C71" s="12"/>
      <c r="D71" s="18"/>
      <c r="E71" s="15"/>
      <c r="F71" s="9"/>
      <c r="G71" s="99"/>
      <c r="H71" s="43"/>
      <c r="I71" s="43"/>
    </row>
    <row r="72" spans="1:9" ht="12.75">
      <c r="A72" s="88"/>
      <c r="B72" s="89"/>
      <c r="C72" s="12"/>
      <c r="D72" s="9"/>
      <c r="E72" s="9"/>
      <c r="F72" s="9"/>
      <c r="G72" s="99"/>
      <c r="H72" s="43"/>
      <c r="I72" s="43"/>
    </row>
    <row r="73" spans="1:9" ht="12.75">
      <c r="A73" s="88"/>
      <c r="B73" s="89"/>
      <c r="C73" s="12"/>
      <c r="D73" s="9"/>
      <c r="E73" s="9"/>
      <c r="F73" s="9"/>
      <c r="G73" s="99"/>
      <c r="H73" s="43"/>
      <c r="I73" s="43"/>
    </row>
    <row r="74" spans="1:9" ht="12.75">
      <c r="A74" s="88"/>
      <c r="B74" s="89"/>
      <c r="C74" s="12"/>
      <c r="D74" s="9"/>
      <c r="E74" s="9"/>
      <c r="F74" s="9"/>
      <c r="G74" s="99"/>
      <c r="H74" s="43"/>
      <c r="I74" s="43"/>
    </row>
    <row r="75" spans="1:9" ht="12.75">
      <c r="A75" s="88"/>
      <c r="B75" s="89"/>
      <c r="C75" s="12"/>
      <c r="D75" s="9"/>
      <c r="E75" s="9"/>
      <c r="F75" s="9"/>
      <c r="G75" s="99"/>
      <c r="H75" s="43"/>
      <c r="I75" s="43"/>
    </row>
    <row r="76" spans="1:9" ht="12.75">
      <c r="A76" s="88"/>
      <c r="B76" s="89"/>
      <c r="C76" s="12"/>
      <c r="D76" s="9"/>
      <c r="E76" s="9"/>
      <c r="F76" s="9"/>
      <c r="G76" s="99"/>
      <c r="H76" s="43"/>
      <c r="I76" s="43"/>
    </row>
    <row r="77" spans="1:9" ht="12.75">
      <c r="A77" s="88"/>
      <c r="B77" s="89"/>
      <c r="C77" s="12"/>
      <c r="D77" s="9"/>
      <c r="E77" s="9"/>
      <c r="F77" s="9"/>
      <c r="G77" s="99"/>
      <c r="H77" s="43"/>
      <c r="I77" s="43"/>
    </row>
    <row r="78" spans="1:9" ht="12.75">
      <c r="A78" s="88"/>
      <c r="B78" s="89"/>
      <c r="C78" s="12"/>
      <c r="D78" s="9"/>
      <c r="E78" s="9"/>
      <c r="F78" s="9"/>
      <c r="G78" s="99"/>
      <c r="H78" s="43"/>
      <c r="I78" s="43"/>
    </row>
    <row r="79" spans="1:9" ht="12.75">
      <c r="A79" s="88"/>
      <c r="B79" s="89"/>
      <c r="C79" s="12"/>
      <c r="D79" s="9"/>
      <c r="E79" s="9"/>
      <c r="F79" s="9"/>
      <c r="G79" s="99"/>
      <c r="H79" s="43"/>
      <c r="I79" s="43"/>
    </row>
    <row r="80" spans="1:9" ht="12.75">
      <c r="A80" s="88"/>
      <c r="B80" s="89"/>
      <c r="C80" s="12"/>
      <c r="D80" s="9"/>
      <c r="E80" s="9"/>
      <c r="F80" s="9"/>
      <c r="G80" s="99"/>
      <c r="H80" s="43"/>
      <c r="I80" s="43"/>
    </row>
    <row r="81" spans="1:9" ht="12.75">
      <c r="A81" s="88"/>
      <c r="B81" s="89"/>
      <c r="C81" s="12"/>
      <c r="D81" s="9"/>
      <c r="E81" s="9"/>
      <c r="F81" s="9"/>
      <c r="G81" s="99"/>
      <c r="H81" s="43"/>
      <c r="I81" s="43"/>
    </row>
    <row r="82" spans="1:9" ht="12.75">
      <c r="A82" s="88"/>
      <c r="B82" s="89"/>
      <c r="C82" s="12"/>
      <c r="D82" s="9"/>
      <c r="E82" s="9"/>
      <c r="F82" s="9"/>
      <c r="G82" s="99"/>
      <c r="H82" s="43"/>
      <c r="I82" s="43"/>
    </row>
    <row r="83" spans="1:9" ht="12.75">
      <c r="A83" s="88"/>
      <c r="B83" s="89"/>
      <c r="C83" s="12"/>
      <c r="D83" s="9"/>
      <c r="E83" s="9"/>
      <c r="F83" s="9"/>
      <c r="G83" s="99"/>
      <c r="H83" s="43"/>
      <c r="I83" s="43"/>
    </row>
    <row r="84" spans="1:9" ht="12.75">
      <c r="A84" s="88"/>
      <c r="B84" s="89"/>
      <c r="C84" s="12"/>
      <c r="D84" s="9"/>
      <c r="E84" s="9"/>
      <c r="F84" s="9"/>
      <c r="G84" s="99"/>
      <c r="H84" s="43"/>
      <c r="I84" s="43"/>
    </row>
    <row r="85" spans="1:9" ht="12.75">
      <c r="A85" s="88"/>
      <c r="B85" s="89"/>
      <c r="C85" s="12"/>
      <c r="D85" s="9"/>
      <c r="E85" s="9"/>
      <c r="F85" s="9"/>
      <c r="G85" s="99"/>
      <c r="H85" s="43"/>
      <c r="I85" s="43"/>
    </row>
    <row r="86" spans="1:9" ht="12.75">
      <c r="A86" s="88"/>
      <c r="B86" s="89"/>
      <c r="C86" s="12"/>
      <c r="D86" s="9"/>
      <c r="E86" s="9"/>
      <c r="F86" s="9"/>
      <c r="G86" s="99"/>
      <c r="H86" s="43"/>
      <c r="I86" s="43"/>
    </row>
    <row r="87" spans="1:9" ht="12.75">
      <c r="A87" s="88"/>
      <c r="B87" s="89"/>
      <c r="C87" s="12"/>
      <c r="D87" s="9"/>
      <c r="E87" s="9"/>
      <c r="F87" s="9"/>
      <c r="G87" s="99"/>
      <c r="H87" s="43"/>
      <c r="I87" s="43"/>
    </row>
    <row r="88" spans="1:9" ht="12.75">
      <c r="A88" s="88"/>
      <c r="B88" s="89"/>
      <c r="C88" s="12"/>
      <c r="D88" s="9"/>
      <c r="E88" s="9"/>
      <c r="F88" s="9"/>
      <c r="G88" s="99"/>
      <c r="H88" s="43"/>
      <c r="I88" s="43"/>
    </row>
    <row r="89" spans="1:9" ht="12.75">
      <c r="A89" s="88"/>
      <c r="B89" s="89"/>
      <c r="C89" s="12"/>
      <c r="D89" s="9"/>
      <c r="E89" s="9"/>
      <c r="F89" s="9"/>
      <c r="G89" s="99"/>
      <c r="H89" s="43"/>
      <c r="I89" s="43"/>
    </row>
    <row r="90" spans="1:7" ht="12.75">
      <c r="A90" s="88"/>
      <c r="B90" s="89"/>
      <c r="C90" s="12"/>
      <c r="D90" s="9"/>
      <c r="E90" s="9"/>
      <c r="F90" s="9"/>
      <c r="G90" s="9"/>
    </row>
    <row r="91" spans="1:7" ht="12.75">
      <c r="A91" s="88"/>
      <c r="B91" s="89"/>
      <c r="C91" s="12"/>
      <c r="D91" s="9"/>
      <c r="E91" s="9"/>
      <c r="F91" s="9"/>
      <c r="G91" s="9"/>
    </row>
    <row r="92" spans="1:7" ht="12.75">
      <c r="A92" s="88"/>
      <c r="B92" s="89"/>
      <c r="C92" s="12"/>
      <c r="D92" s="9"/>
      <c r="E92" s="9"/>
      <c r="F92" s="9"/>
      <c r="G92" s="9"/>
    </row>
    <row r="93" spans="1:7" ht="12.75">
      <c r="A93" s="88"/>
      <c r="B93" s="89"/>
      <c r="C93" s="12"/>
      <c r="D93" s="9"/>
      <c r="E93" s="9"/>
      <c r="F93" s="9"/>
      <c r="G93" s="9"/>
    </row>
    <row r="94" spans="1:7" ht="12.75">
      <c r="A94" s="88"/>
      <c r="B94" s="89"/>
      <c r="C94" s="12"/>
      <c r="D94" s="9"/>
      <c r="E94" s="9"/>
      <c r="F94" s="9"/>
      <c r="G94" s="9"/>
    </row>
    <row r="95" spans="1:7" ht="12.75">
      <c r="A95" s="88"/>
      <c r="B95" s="89"/>
      <c r="C95" s="12"/>
      <c r="D95" s="9"/>
      <c r="E95" s="9"/>
      <c r="F95" s="9"/>
      <c r="G95" s="9"/>
    </row>
    <row r="96" spans="1:7" ht="12.75">
      <c r="A96" s="88"/>
      <c r="B96" s="89"/>
      <c r="C96" s="12"/>
      <c r="D96" s="9"/>
      <c r="E96" s="9"/>
      <c r="F96" s="9"/>
      <c r="G96" s="9"/>
    </row>
    <row r="97" spans="1:7" ht="12.75">
      <c r="A97" s="88"/>
      <c r="B97" s="89"/>
      <c r="C97" s="12"/>
      <c r="D97" s="9"/>
      <c r="E97" s="9"/>
      <c r="F97" s="9"/>
      <c r="G97" s="9"/>
    </row>
    <row r="98" spans="1:7" ht="12.75">
      <c r="A98" s="88"/>
      <c r="B98" s="89"/>
      <c r="C98" s="12"/>
      <c r="D98" s="9"/>
      <c r="E98" s="9"/>
      <c r="F98" s="9"/>
      <c r="G98" s="9"/>
    </row>
    <row r="99" spans="1:7" ht="12.75">
      <c r="A99" s="88"/>
      <c r="B99" s="89"/>
      <c r="C99" s="12"/>
      <c r="D99" s="9"/>
      <c r="E99" s="9"/>
      <c r="F99" s="9"/>
      <c r="G99" s="9"/>
    </row>
    <row r="100" spans="1:7" ht="12.75">
      <c r="A100" s="88"/>
      <c r="B100" s="89"/>
      <c r="C100" s="12"/>
      <c r="D100" s="9"/>
      <c r="E100" s="9"/>
      <c r="F100" s="9"/>
      <c r="G100" s="9"/>
    </row>
    <row r="101" spans="1:7" ht="15">
      <c r="A101" s="14"/>
      <c r="B101" s="89"/>
      <c r="C101" s="12"/>
      <c r="D101" s="9"/>
      <c r="E101" s="9"/>
      <c r="F101" s="9"/>
      <c r="G101" s="9"/>
    </row>
    <row r="102" spans="1:7" ht="12.75">
      <c r="A102" s="13"/>
      <c r="B102" s="9"/>
      <c r="C102" s="12"/>
      <c r="D102" s="9"/>
      <c r="E102" s="9"/>
      <c r="F102" s="9"/>
      <c r="G102" s="9"/>
    </row>
    <row r="103" spans="1:7" ht="12.75">
      <c r="A103" s="13"/>
      <c r="B103" s="9"/>
      <c r="C103" s="12"/>
      <c r="D103" s="9"/>
      <c r="E103" s="9"/>
      <c r="F103" s="9"/>
      <c r="G103" s="9"/>
    </row>
    <row r="104" spans="1:7" ht="12.75">
      <c r="A104" s="13"/>
      <c r="B104" s="9"/>
      <c r="C104" s="12"/>
      <c r="D104" s="9"/>
      <c r="E104" s="9"/>
      <c r="F104" s="9"/>
      <c r="G104" s="9"/>
    </row>
    <row r="105" spans="1:7" ht="12.75">
      <c r="A105" s="13"/>
      <c r="B105" s="9"/>
      <c r="C105" s="12"/>
      <c r="D105" s="9"/>
      <c r="E105" s="9"/>
      <c r="F105" s="9"/>
      <c r="G105" s="9"/>
    </row>
    <row r="106" spans="1:7" ht="12.75">
      <c r="A106" s="13"/>
      <c r="B106" s="9"/>
      <c r="C106" s="12"/>
      <c r="D106" s="9"/>
      <c r="E106" s="9"/>
      <c r="F106" s="9"/>
      <c r="G106" s="9"/>
    </row>
    <row r="107" spans="1:7" ht="12.75">
      <c r="A107" s="13"/>
      <c r="B107" s="9"/>
      <c r="C107" s="12"/>
      <c r="D107" s="9"/>
      <c r="E107" s="9"/>
      <c r="F107" s="9"/>
      <c r="G107" s="9"/>
    </row>
    <row r="108" spans="1:7" ht="12.75">
      <c r="A108" s="13"/>
      <c r="B108" s="9"/>
      <c r="C108" s="12"/>
      <c r="D108" s="9"/>
      <c r="E108" s="9"/>
      <c r="F108" s="9"/>
      <c r="G108" s="9"/>
    </row>
    <row r="109" spans="1:7" ht="12.75">
      <c r="A109" s="13"/>
      <c r="B109" s="9"/>
      <c r="C109" s="12"/>
      <c r="D109" s="9"/>
      <c r="E109" s="9"/>
      <c r="F109" s="9"/>
      <c r="G109" s="9"/>
    </row>
    <row r="110" spans="1:7" ht="12.75">
      <c r="A110" s="13"/>
      <c r="B110" s="9"/>
      <c r="C110" s="12"/>
      <c r="D110" s="9"/>
      <c r="E110" s="9"/>
      <c r="F110" s="9"/>
      <c r="G110" s="9"/>
    </row>
    <row r="111" spans="1:7" ht="12.75">
      <c r="A111" s="13"/>
      <c r="B111" s="9"/>
      <c r="C111" s="12"/>
      <c r="D111" s="9"/>
      <c r="E111" s="9"/>
      <c r="F111" s="9"/>
      <c r="G111" s="9"/>
    </row>
    <row r="112" spans="1:7" ht="12.75">
      <c r="A112" s="13"/>
      <c r="B112" s="9"/>
      <c r="C112" s="12"/>
      <c r="D112" s="9"/>
      <c r="E112" s="9"/>
      <c r="F112" s="9"/>
      <c r="G112" s="9"/>
    </row>
    <row r="113" spans="1:7" ht="12.75">
      <c r="A113" s="13"/>
      <c r="B113" s="9"/>
      <c r="C113" s="12"/>
      <c r="D113" s="9"/>
      <c r="E113" s="9"/>
      <c r="F113" s="9"/>
      <c r="G113" s="9"/>
    </row>
    <row r="114" spans="1:7" ht="12.75">
      <c r="A114" s="13"/>
      <c r="B114" s="9"/>
      <c r="C114" s="12"/>
      <c r="D114" s="9"/>
      <c r="E114" s="9"/>
      <c r="F114" s="9"/>
      <c r="G114" s="9"/>
    </row>
    <row r="115" spans="1:7" ht="12.75">
      <c r="A115" s="13"/>
      <c r="B115" s="9"/>
      <c r="C115" s="12"/>
      <c r="D115" s="9"/>
      <c r="E115" s="9"/>
      <c r="F115" s="9"/>
      <c r="G115" s="9"/>
    </row>
    <row r="116" spans="1:7" ht="12.75">
      <c r="A116" s="13"/>
      <c r="B116" s="9"/>
      <c r="C116" s="12"/>
      <c r="D116" s="9"/>
      <c r="E116" s="9"/>
      <c r="F116" s="9"/>
      <c r="G116" s="9"/>
    </row>
    <row r="117" spans="1:7" ht="12.75">
      <c r="A117" s="13"/>
      <c r="B117" s="9"/>
      <c r="C117" s="12"/>
      <c r="D117" s="9"/>
      <c r="E117" s="9"/>
      <c r="F117" s="9"/>
      <c r="G117" s="9"/>
    </row>
    <row r="118" spans="1:7" ht="12.75">
      <c r="A118" s="13"/>
      <c r="B118" s="9"/>
      <c r="C118" s="12"/>
      <c r="D118" s="9"/>
      <c r="E118" s="9"/>
      <c r="F118" s="9"/>
      <c r="G118" s="9"/>
    </row>
    <row r="119" spans="1:7" ht="12.75">
      <c r="A119" s="13"/>
      <c r="B119" s="9"/>
      <c r="C119" s="12"/>
      <c r="D119" s="9"/>
      <c r="E119" s="9"/>
      <c r="F119" s="9"/>
      <c r="G119" s="9"/>
    </row>
    <row r="120" spans="1:7" ht="12.75">
      <c r="A120" s="13"/>
      <c r="B120" s="9"/>
      <c r="C120" s="12"/>
      <c r="D120" s="9"/>
      <c r="E120" s="9"/>
      <c r="F120" s="9"/>
      <c r="G120" s="9"/>
    </row>
    <row r="121" spans="1:7" ht="12.75">
      <c r="A121" s="13"/>
      <c r="B121" s="9"/>
      <c r="C121" s="12"/>
      <c r="D121" s="9"/>
      <c r="E121" s="9"/>
      <c r="F121" s="9"/>
      <c r="G121" s="9"/>
    </row>
    <row r="122" spans="1:7" ht="12.75">
      <c r="A122" s="13"/>
      <c r="B122" s="9"/>
      <c r="C122" s="12"/>
      <c r="D122" s="9"/>
      <c r="E122" s="9"/>
      <c r="F122" s="9"/>
      <c r="G122" s="9"/>
    </row>
    <row r="123" spans="1:7" ht="12.75">
      <c r="A123" s="13"/>
      <c r="B123" s="9"/>
      <c r="C123" s="12"/>
      <c r="D123" s="9"/>
      <c r="E123" s="9"/>
      <c r="F123" s="9"/>
      <c r="G123" s="9"/>
    </row>
    <row r="124" spans="1:7" ht="12.75">
      <c r="A124" s="13"/>
      <c r="B124" s="9"/>
      <c r="C124" s="12"/>
      <c r="D124" s="9"/>
      <c r="E124" s="9"/>
      <c r="F124" s="9"/>
      <c r="G124" s="9"/>
    </row>
    <row r="125" spans="1:7" ht="12.75">
      <c r="A125" s="13"/>
      <c r="B125" s="9"/>
      <c r="C125" s="12"/>
      <c r="D125" s="9"/>
      <c r="E125" s="9"/>
      <c r="F125" s="9"/>
      <c r="G125" s="9"/>
    </row>
    <row r="126" spans="1:7" ht="12.75">
      <c r="A126" s="13"/>
      <c r="B126" s="9"/>
      <c r="C126" s="12"/>
      <c r="D126" s="9"/>
      <c r="E126" s="9"/>
      <c r="F126" s="9"/>
      <c r="G126" s="9"/>
    </row>
    <row r="127" spans="1:7" ht="12.75">
      <c r="A127" s="13"/>
      <c r="B127" s="9"/>
      <c r="C127" s="12"/>
      <c r="D127" s="9"/>
      <c r="E127" s="9"/>
      <c r="F127" s="9"/>
      <c r="G127" s="9"/>
    </row>
    <row r="128" spans="1:7" ht="12.75">
      <c r="A128" s="13"/>
      <c r="B128" s="9"/>
      <c r="C128" s="12"/>
      <c r="D128" s="9"/>
      <c r="E128" s="9"/>
      <c r="F128" s="9"/>
      <c r="G128" s="9"/>
    </row>
    <row r="129" spans="1:7" ht="12.75">
      <c r="A129" s="13"/>
      <c r="B129" s="9"/>
      <c r="C129" s="12"/>
      <c r="D129" s="9"/>
      <c r="E129" s="9"/>
      <c r="F129" s="9"/>
      <c r="G129" s="9"/>
    </row>
    <row r="130" spans="1:7" ht="12.75">
      <c r="A130" s="13"/>
      <c r="B130" s="9"/>
      <c r="C130" s="12"/>
      <c r="D130" s="9"/>
      <c r="E130" s="9"/>
      <c r="F130" s="9"/>
      <c r="G130" s="9"/>
    </row>
    <row r="131" spans="1:7" ht="12.75">
      <c r="A131" s="13"/>
      <c r="B131" s="9"/>
      <c r="C131" s="12"/>
      <c r="D131" s="9"/>
      <c r="E131" s="9"/>
      <c r="F131" s="9"/>
      <c r="G131" s="9"/>
    </row>
    <row r="132" spans="1:7" ht="12.75">
      <c r="A132" s="13"/>
      <c r="B132" s="9"/>
      <c r="C132" s="12"/>
      <c r="D132" s="9"/>
      <c r="E132" s="9"/>
      <c r="F132" s="9"/>
      <c r="G132" s="9"/>
    </row>
    <row r="133" spans="1:7" ht="12.75">
      <c r="A133" s="13"/>
      <c r="B133" s="9"/>
      <c r="C133" s="12"/>
      <c r="D133" s="9"/>
      <c r="E133" s="9"/>
      <c r="F133" s="9"/>
      <c r="G133" s="9"/>
    </row>
    <row r="134" spans="1:7" ht="12.75">
      <c r="A134" s="13"/>
      <c r="B134" s="9"/>
      <c r="C134" s="12"/>
      <c r="D134" s="9"/>
      <c r="E134" s="9"/>
      <c r="F134" s="9"/>
      <c r="G134" s="9"/>
    </row>
    <row r="135" spans="1:7" ht="12.75">
      <c r="A135" s="13"/>
      <c r="B135" s="9"/>
      <c r="C135" s="12"/>
      <c r="D135" s="9"/>
      <c r="E135" s="9"/>
      <c r="F135" s="9"/>
      <c r="G135" s="9"/>
    </row>
    <row r="136" spans="1:7" ht="12.75">
      <c r="A136" s="13"/>
      <c r="B136" s="9"/>
      <c r="C136" s="12"/>
      <c r="D136" s="9"/>
      <c r="E136" s="9"/>
      <c r="F136" s="9"/>
      <c r="G136" s="9"/>
    </row>
    <row r="137" spans="1:7" ht="12.75">
      <c r="A137" s="13"/>
      <c r="B137" s="9"/>
      <c r="C137" s="12"/>
      <c r="D137" s="9"/>
      <c r="E137" s="9"/>
      <c r="F137" s="9"/>
      <c r="G137" s="9"/>
    </row>
    <row r="138" spans="1:7" ht="12.75">
      <c r="A138" s="13"/>
      <c r="B138" s="9"/>
      <c r="C138" s="12"/>
      <c r="D138" s="9"/>
      <c r="E138" s="9"/>
      <c r="F138" s="9"/>
      <c r="G138" s="9"/>
    </row>
    <row r="139" spans="1:7" ht="12.75">
      <c r="A139" s="13"/>
      <c r="B139" s="9"/>
      <c r="C139" s="12"/>
      <c r="D139" s="9"/>
      <c r="E139" s="9"/>
      <c r="F139" s="9"/>
      <c r="G139" s="9"/>
    </row>
    <row r="140" spans="1:7" ht="12.75">
      <c r="A140" s="13"/>
      <c r="B140" s="9"/>
      <c r="C140" s="12"/>
      <c r="D140" s="9"/>
      <c r="E140" s="9"/>
      <c r="F140" s="9"/>
      <c r="G140" s="9"/>
    </row>
    <row r="141" spans="1:7" ht="12.75">
      <c r="A141" s="13"/>
      <c r="B141" s="9"/>
      <c r="C141" s="12"/>
      <c r="D141" s="9"/>
      <c r="E141" s="9"/>
      <c r="F141" s="9"/>
      <c r="G141" s="9"/>
    </row>
    <row r="142" spans="1:7" ht="12.75">
      <c r="A142" s="13"/>
      <c r="B142" s="9"/>
      <c r="C142" s="12"/>
      <c r="D142" s="9"/>
      <c r="E142" s="9"/>
      <c r="F142" s="9"/>
      <c r="G142" s="9"/>
    </row>
    <row r="143" spans="1:7" ht="12.75">
      <c r="A143" s="13"/>
      <c r="B143" s="9"/>
      <c r="C143" s="12"/>
      <c r="D143" s="9"/>
      <c r="E143" s="9"/>
      <c r="F143" s="9"/>
      <c r="G143" s="9"/>
    </row>
    <row r="144" spans="1:7" ht="12.75">
      <c r="A144" s="13"/>
      <c r="B144" s="9"/>
      <c r="C144" s="12"/>
      <c r="D144" s="9"/>
      <c r="E144" s="9"/>
      <c r="F144" s="9"/>
      <c r="G144" s="9"/>
    </row>
    <row r="145" spans="1:7" ht="12.75">
      <c r="A145" s="13"/>
      <c r="B145" s="9"/>
      <c r="C145" s="12"/>
      <c r="D145" s="9"/>
      <c r="E145" s="9"/>
      <c r="F145" s="9"/>
      <c r="G145" s="9"/>
    </row>
    <row r="146" spans="1:7" ht="12.75">
      <c r="A146" s="9"/>
      <c r="B146" s="9"/>
      <c r="C146" s="12"/>
      <c r="D146" s="9"/>
      <c r="E146" s="9"/>
      <c r="F146" s="9"/>
      <c r="G146" s="9"/>
    </row>
    <row r="147" spans="1:7" ht="12.75">
      <c r="A147" s="9"/>
      <c r="B147" s="9"/>
      <c r="C147" s="12"/>
      <c r="D147" s="9"/>
      <c r="E147" s="9"/>
      <c r="F147" s="9"/>
      <c r="G147" s="9"/>
    </row>
    <row r="148" ht="12.75">
      <c r="C148" s="4"/>
    </row>
    <row r="150" spans="2:3" ht="12.75">
      <c r="B150" s="32"/>
      <c r="C150" s="10"/>
    </row>
    <row r="151" ht="12.75">
      <c r="B151" s="32"/>
    </row>
  </sheetData>
  <sheetProtection/>
  <autoFilter ref="A24:F50"/>
  <mergeCells count="3">
    <mergeCell ref="A1:E1"/>
    <mergeCell ref="A2:E2"/>
    <mergeCell ref="A20:F20"/>
  </mergeCells>
  <printOptions horizontalCentered="1"/>
  <pageMargins left="0.9448818897637796" right="0.3937007874015748" top="0.7874015748031497" bottom="0.5905511811023623" header="0.3937007874015748" footer="0.3937007874015748"/>
  <pageSetup horizontalDpi="600" verticalDpi="600" orientation="portrait" paperSize="9" scale="87" r:id="rId1"/>
  <headerFooter alignWithMargins="0">
    <oddHeader>&amp;R&amp;"Arial,Regular"&amp;8&amp;A</oddHeader>
    <oddFooter>&amp;R&amp;"Arial,Regular"&amp;8Page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Bob Hunt</Manager>
  <Company>Main Roads Western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12596020-BOQ-B_Kalbarri Coastal Works Package.xls</dc:title>
  <dc:subject>AS2124 Contracts - Category 2</dc:subject>
  <dc:creator>STEVEN TIMMINGS</dc:creator>
  <cp:keywords>SoR, BoQ, AS2124</cp:keywords>
  <dc:description>Version 11, clarification of the Item.</dc:description>
  <cp:lastModifiedBy>Antoinette Krause</cp:lastModifiedBy>
  <cp:lastPrinted>2024-04-10T08:49:45Z</cp:lastPrinted>
  <dcterms:created xsi:type="dcterms:W3CDTF">1997-09-09T07:17:22Z</dcterms:created>
  <dcterms:modified xsi:type="dcterms:W3CDTF">2024-04-10T08:49:50Z</dcterms:modified>
  <cp:category>AS2124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Source">
    <vt:lpwstr>\\dacsrv11\Internet2\Documents\LtmCrossFiles\SMM Example Schedule of Rates - Bill of Quantities 10July2012.u_3842828r_1n_D12^23210355.XLS</vt:lpwstr>
  </property>
  <property fmtid="{D5CDD505-2E9C-101B-9397-08002B2CF9AE}" pid="5" name="TrimRevision">
    <vt:lpwstr>1</vt:lpwstr>
  </property>
  <property fmtid="{D5CDD505-2E9C-101B-9397-08002B2CF9AE}" pid="6" name="TrimUri">
    <vt:lpwstr>12529328</vt:lpwstr>
  </property>
  <property fmtid="{D5CDD505-2E9C-101B-9397-08002B2CF9AE}" pid="7" name="TrimRecordNumber">
    <vt:lpwstr>D19#885855</vt:lpwstr>
  </property>
  <property fmtid="{D5CDD505-2E9C-101B-9397-08002B2CF9AE}" pid="8" name="DocumentName">
    <vt:lpwstr>SMM Example Schedule of Rates - Bill of Quantities 10July2012.u_3842828r_1n_D12^23210355.XLS</vt:lpwstr>
  </property>
  <property fmtid="{D5CDD505-2E9C-101B-9397-08002B2CF9AE}" pid="9" name="PublishedReferences">
    <vt:lpwstr>1</vt:lpwstr>
  </property>
  <property fmtid="{D5CDD505-2E9C-101B-9397-08002B2CF9AE}" pid="10" name="TaxKeywordTaxHTField">
    <vt:lpwstr>AS2124|b1a4d5fb-cc01-4e19-b91f-a57174b09f63;SOR|044efaa9-24e6-40e6-ba9d-d536f5cc1d6b;BoQ|17c5ae2d-f019-4950-aaa3-989beadeba51</vt:lpwstr>
  </property>
  <property fmtid="{D5CDD505-2E9C-101B-9397-08002B2CF9AE}" pid="11" name="TaxKeyword">
    <vt:lpwstr>68;#AS2124|b1a4d5fb-cc01-4e19-b91f-a57174b09f63;#67;#SOR|044efaa9-24e6-40e6-ba9d-d536f5cc1d6b;#66;#BoQ|17c5ae2d-f019-4950-aaa3-989beadeba51</vt:lpwstr>
  </property>
  <property fmtid="{D5CDD505-2E9C-101B-9397-08002B2CF9AE}" pid="12" name="TaxCatchAll">
    <vt:lpwstr>67;#SOR;#66;#BoQ;#10;#(Not Categorised)|f4f9c753-b57a-44c0-a441-0f219a3b091b;#3;#Australia|4b5dc0ee-7645-4358-b0c1-3ec636294e6b;#2;#Western Australia|14365750-ec0a-44fe-bb38-4115e24a0a32;#1;#Unclassified|5bcd1335-87be-43aa-9aa8-adc620b22826;#68;#AS2124</vt:lpwstr>
  </property>
  <property fmtid="{D5CDD505-2E9C-101B-9397-08002B2CF9AE}" pid="13" name="o4cbc39bdab54bab82c5edea44c6ebe9">
    <vt:lpwstr>Australia|4b5dc0ee-7645-4358-b0c1-3ec636294e6b</vt:lpwstr>
  </property>
  <property fmtid="{D5CDD505-2E9C-101B-9397-08002B2CF9AE}" pid="14" name="b61bccce3caa4ede9231dabc37a516eb">
    <vt:lpwstr>Western Australia|14365750-ec0a-44fe-bb38-4115e24a0a32</vt:lpwstr>
  </property>
  <property fmtid="{D5CDD505-2E9C-101B-9397-08002B2CF9AE}" pid="15" name="ServiceGroup">
    <vt:lpwstr>WA Regions</vt:lpwstr>
  </property>
  <property fmtid="{D5CDD505-2E9C-101B-9397-08002B2CF9AE}" pid="16" name="GHDProjectDocumentCategory">
    <vt:lpwstr></vt:lpwstr>
  </property>
  <property fmtid="{D5CDD505-2E9C-101B-9397-08002B2CF9AE}" pid="17" name="ServiceGroupCode">
    <vt:lpwstr>116102</vt:lpwstr>
  </property>
  <property fmtid="{D5CDD505-2E9C-101B-9397-08002B2CF9AE}" pid="18" name="OpportunityNumber">
    <vt:lpwstr/>
  </property>
  <property fmtid="{D5CDD505-2E9C-101B-9397-08002B2CF9AE}" pid="19" name="GHDProjectDocumentType">
    <vt:lpwstr></vt:lpwstr>
  </property>
  <property fmtid="{D5CDD505-2E9C-101B-9397-08002B2CF9AE}" pid="20" name="DLCPolicyLabelValue">
    <vt:lpwstr/>
  </property>
  <property fmtid="{D5CDD505-2E9C-101B-9397-08002B2CF9AE}" pid="21" name="ProjectName">
    <vt:lpwstr>Northampton Disaster Recovery Works</vt:lpwstr>
  </property>
  <property fmtid="{D5CDD505-2E9C-101B-9397-08002B2CF9AE}" pid="22" name="DeliveryNumber">
    <vt:lpwstr>12596020</vt:lpwstr>
  </property>
  <property fmtid="{D5CDD505-2E9C-101B-9397-08002B2CF9AE}" pid="23" name="Client">
    <vt:lpwstr>Shire Of Northampton</vt:lpwstr>
  </property>
  <property fmtid="{D5CDD505-2E9C-101B-9397-08002B2CF9AE}" pid="24" name="df4ef19112d74a6ea7510bfd204a59a6">
    <vt:lpwstr/>
  </property>
  <property fmtid="{D5CDD505-2E9C-101B-9397-08002B2CF9AE}" pid="25" name="Market">
    <vt:lpwstr>Transportation | Maritime &amp; Coastal</vt:lpwstr>
  </property>
  <property fmtid="{D5CDD505-2E9C-101B-9397-08002B2CF9AE}" pid="26" name="ServiceLine">
    <vt:lpwstr>Emergency Response</vt:lpwstr>
  </property>
  <property fmtid="{D5CDD505-2E9C-101B-9397-08002B2CF9AE}" pid="27" name="j50e3e2613b74262b37fea1aa274b670">
    <vt:lpwstr/>
  </property>
  <property fmtid="{D5CDD505-2E9C-101B-9397-08002B2CF9AE}" pid="28" name="Subdiscipline">
    <vt:lpwstr/>
  </property>
  <property fmtid="{D5CDD505-2E9C-101B-9397-08002B2CF9AE}" pid="29" name="GHDSubject">
    <vt:lpwstr/>
  </property>
  <property fmtid="{D5CDD505-2E9C-101B-9397-08002B2CF9AE}" pid="30" name="e6974c133175453496f9936f9a03a5a6">
    <vt:lpwstr>Unclassified|5bcd1335-87be-43aa-9aa8-adc620b22826</vt:lpwstr>
  </property>
  <property fmtid="{D5CDD505-2E9C-101B-9397-08002B2CF9AE}" pid="31" name="GHDDiscipline">
    <vt:lpwstr></vt:lpwstr>
  </property>
  <property fmtid="{D5CDD505-2E9C-101B-9397-08002B2CF9AE}" pid="32" name="MarketSubSector">
    <vt:lpwstr/>
  </property>
  <property fmtid="{D5CDD505-2E9C-101B-9397-08002B2CF9AE}" pid="33" name="OperatingCentreNumber">
    <vt:lpwstr>61</vt:lpwstr>
  </property>
  <property fmtid="{D5CDD505-2E9C-101B-9397-08002B2CF9AE}" pid="34" name="ProposalNumber">
    <vt:lpwstr>12596020</vt:lpwstr>
  </property>
  <property fmtid="{D5CDD505-2E9C-101B-9397-08002B2CF9AE}" pid="35" name="DocumentOwner">
    <vt:lpwstr>8166;#i:0#.w|ghdnet\grouniyar</vt:lpwstr>
  </property>
  <property fmtid="{D5CDD505-2E9C-101B-9397-08002B2CF9AE}" pid="36" name="m3551dab83554b9ba25052931f7db87c">
    <vt:lpwstr>(Not Categorised)|f4f9c753-b57a-44c0-a441-0f219a3b091b</vt:lpwstr>
  </property>
  <property fmtid="{D5CDD505-2E9C-101B-9397-08002B2CF9AE}" pid="37" name="nb7d366067e243d7b9cb9c8366db41c6">
    <vt:lpwstr/>
  </property>
  <property fmtid="{D5CDD505-2E9C-101B-9397-08002B2CF9AE}" pid="38" name="ProjectDocumentCategory">
    <vt:lpwstr>10;#(Not Categorised)|f4f9c753-b57a-44c0-a441-0f219a3b091b</vt:lpwstr>
  </property>
  <property fmtid="{D5CDD505-2E9C-101B-9397-08002B2CF9AE}" pid="39" name="Classification">
    <vt:lpwstr>1;#Unclassified|5bcd1335-87be-43aa-9aa8-adc620b22826</vt:lpwstr>
  </property>
  <property fmtid="{D5CDD505-2E9C-101B-9397-08002B2CF9AE}" pid="40" name="ProjectDocumentType">
    <vt:lpwstr/>
  </property>
  <property fmtid="{D5CDD505-2E9C-101B-9397-08002B2CF9AE}" pid="41" name="Discipline">
    <vt:lpwstr/>
  </property>
  <property fmtid="{D5CDD505-2E9C-101B-9397-08002B2CF9AE}" pid="42" name="GHDOperatingCentre">
    <vt:lpwstr>2;#Western Australia|14365750-ec0a-44fe-bb38-4115e24a0a32</vt:lpwstr>
  </property>
  <property fmtid="{D5CDD505-2E9C-101B-9397-08002B2CF9AE}" pid="43" name="GHDRegion">
    <vt:lpwstr>3;#Australia|4b5dc0ee-7645-4358-b0c1-3ec636294e6b</vt:lpwstr>
  </property>
  <property fmtid="{D5CDD505-2E9C-101B-9397-08002B2CF9AE}" pid="44" name="GHDCountry">
    <vt:lpwstr/>
  </property>
  <property fmtid="{D5CDD505-2E9C-101B-9397-08002B2CF9AE}" pid="45" name="_dlc_DocId">
    <vt:lpwstr>12596020-36463-943</vt:lpwstr>
  </property>
  <property fmtid="{D5CDD505-2E9C-101B-9397-08002B2CF9AE}" pid="46" name="_dlc_DocIdUrl">
    <vt:lpwstr>https://projectsportal.ghd.com/sites/pp18_07/northamptondisasterr/_layouts/15/DocIdRedir.aspx?ID=12596020-36463-943, 12596020-36463-943</vt:lpwstr>
  </property>
  <property fmtid="{D5CDD505-2E9C-101B-9397-08002B2CF9AE}" pid="47" name="_dlc_DocIdItemGuid">
    <vt:lpwstr>88ef0523-41e0-48e6-8f1a-ac50a160384e</vt:lpwstr>
  </property>
</Properties>
</file>